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75" windowWidth="16215" windowHeight="8895"/>
  </bookViews>
  <sheets>
    <sheet name="20路(現金刷卡價)" sheetId="8" r:id="rId1"/>
  </sheets>
  <calcPr calcId="124519"/>
</workbook>
</file>

<file path=xl/calcChain.xml><?xml version="1.0" encoding="utf-8"?>
<calcChain xmlns="http://schemas.openxmlformats.org/spreadsheetml/2006/main">
  <c r="K44" i="8"/>
  <c r="J44"/>
  <c r="I44"/>
  <c r="H44"/>
  <c r="G44"/>
  <c r="F44"/>
  <c r="E44"/>
  <c r="D44"/>
  <c r="C44"/>
  <c r="B44"/>
  <c r="O43"/>
  <c r="N43"/>
  <c r="M43"/>
  <c r="L43"/>
  <c r="K43"/>
  <c r="J43"/>
  <c r="I43"/>
  <c r="H43"/>
  <c r="G43"/>
  <c r="F43"/>
  <c r="E43"/>
  <c r="D43"/>
  <c r="C43"/>
  <c r="B43"/>
  <c r="K41"/>
  <c r="J41"/>
  <c r="I41"/>
  <c r="H41"/>
  <c r="G41"/>
  <c r="F41"/>
  <c r="E41"/>
  <c r="D41"/>
  <c r="C41"/>
  <c r="B41"/>
  <c r="N40"/>
  <c r="M40"/>
  <c r="L40"/>
  <c r="K40"/>
  <c r="J40"/>
  <c r="I40"/>
  <c r="H40"/>
  <c r="G40"/>
  <c r="F40"/>
  <c r="E40"/>
  <c r="D40"/>
  <c r="C40"/>
  <c r="B40"/>
  <c r="J38"/>
  <c r="I38"/>
  <c r="H38"/>
  <c r="G38"/>
  <c r="F38"/>
  <c r="E38"/>
  <c r="D38"/>
  <c r="C38"/>
  <c r="B38"/>
  <c r="M37"/>
  <c r="L37"/>
  <c r="K37"/>
  <c r="J37"/>
  <c r="I37"/>
  <c r="H37"/>
  <c r="G37"/>
  <c r="F37"/>
  <c r="E37"/>
  <c r="D37"/>
  <c r="C37"/>
  <c r="B37"/>
  <c r="H35"/>
  <c r="G35"/>
  <c r="F35"/>
  <c r="E35"/>
  <c r="D35"/>
  <c r="C35"/>
  <c r="B35"/>
  <c r="L34"/>
  <c r="K34"/>
  <c r="J34"/>
  <c r="I34"/>
  <c r="H34"/>
  <c r="G34"/>
  <c r="F34"/>
  <c r="E34"/>
  <c r="D34"/>
  <c r="C34"/>
  <c r="B34"/>
  <c r="G32"/>
  <c r="F32"/>
  <c r="E32"/>
  <c r="D32"/>
  <c r="C32"/>
  <c r="B32"/>
  <c r="K31"/>
  <c r="J31"/>
  <c r="I31"/>
  <c r="H31"/>
  <c r="G31"/>
  <c r="F31"/>
  <c r="E31"/>
  <c r="D31"/>
  <c r="C31"/>
  <c r="B31"/>
  <c r="F29"/>
  <c r="E29"/>
  <c r="D29"/>
  <c r="C29"/>
  <c r="B29"/>
  <c r="J28"/>
  <c r="I28"/>
  <c r="H28"/>
  <c r="G28"/>
  <c r="F28"/>
  <c r="E28"/>
  <c r="D28"/>
  <c r="C28"/>
  <c r="B28"/>
  <c r="C26"/>
  <c r="B26"/>
  <c r="I25"/>
  <c r="H25"/>
  <c r="G25"/>
  <c r="F25"/>
  <c r="E25"/>
  <c r="D25"/>
  <c r="C25"/>
  <c r="B25"/>
  <c r="C23"/>
  <c r="B23"/>
  <c r="H22"/>
  <c r="G22"/>
  <c r="F22"/>
  <c r="E22"/>
  <c r="D22"/>
  <c r="C22"/>
  <c r="B22"/>
  <c r="B20"/>
  <c r="G19"/>
  <c r="F19"/>
  <c r="E19"/>
  <c r="D19"/>
  <c r="C19"/>
  <c r="B19"/>
  <c r="B17"/>
  <c r="F16"/>
  <c r="E16"/>
  <c r="D16"/>
  <c r="C16"/>
  <c r="B16"/>
  <c r="E13"/>
  <c r="D13"/>
  <c r="C13"/>
  <c r="B13"/>
  <c r="D10"/>
  <c r="C10"/>
  <c r="B10"/>
  <c r="C7"/>
  <c r="B7"/>
  <c r="B4"/>
  <c r="N45"/>
  <c r="M45"/>
  <c r="L45"/>
  <c r="K45"/>
  <c r="J45"/>
  <c r="I45"/>
  <c r="H45"/>
  <c r="G45"/>
  <c r="F45"/>
  <c r="E45"/>
  <c r="D45"/>
  <c r="C45"/>
  <c r="B45"/>
  <c r="M42"/>
  <c r="L42"/>
  <c r="K42"/>
  <c r="J42"/>
  <c r="I42"/>
  <c r="H42"/>
  <c r="G42"/>
  <c r="F42"/>
  <c r="E42"/>
  <c r="D42"/>
  <c r="C42"/>
  <c r="B42"/>
  <c r="L39"/>
  <c r="K39"/>
  <c r="J39"/>
  <c r="I39"/>
  <c r="H39"/>
  <c r="G39"/>
  <c r="F39"/>
  <c r="E39"/>
  <c r="D39"/>
  <c r="C39"/>
  <c r="B39"/>
  <c r="K36"/>
  <c r="J36"/>
  <c r="I36"/>
  <c r="H36"/>
  <c r="G36"/>
  <c r="F36"/>
  <c r="E36"/>
  <c r="D36"/>
  <c r="C36"/>
  <c r="B36"/>
  <c r="J33"/>
  <c r="I33"/>
  <c r="H33"/>
  <c r="G33"/>
  <c r="F33"/>
  <c r="E33"/>
  <c r="D33"/>
  <c r="C33"/>
  <c r="B33"/>
  <c r="I30"/>
  <c r="H30"/>
  <c r="G30"/>
  <c r="F30"/>
  <c r="E30"/>
  <c r="D30"/>
  <c r="C30"/>
  <c r="B30"/>
  <c r="H27"/>
  <c r="G27"/>
  <c r="F27"/>
  <c r="E27"/>
  <c r="D27"/>
  <c r="C27"/>
  <c r="B27"/>
  <c r="G24"/>
  <c r="F24"/>
  <c r="E24"/>
  <c r="D24"/>
  <c r="C24"/>
  <c r="B24"/>
  <c r="F21"/>
  <c r="E21"/>
  <c r="D21"/>
  <c r="C21"/>
  <c r="B21"/>
  <c r="E18"/>
  <c r="D18"/>
  <c r="C18"/>
  <c r="B18"/>
  <c r="D15"/>
  <c r="C15"/>
  <c r="B15"/>
  <c r="C12"/>
  <c r="B12"/>
  <c r="B9"/>
</calcChain>
</file>

<file path=xl/sharedStrings.xml><?xml version="1.0" encoding="utf-8"?>
<sst xmlns="http://schemas.openxmlformats.org/spreadsheetml/2006/main" count="62" uniqueCount="23">
  <si>
    <t>全票</t>
  </si>
  <si>
    <t>半票</t>
  </si>
  <si>
    <t xml:space="preserve"> 里程 </t>
  </si>
  <si>
    <t>員林汽車客運公司行駛里程票價表</t>
    <phoneticPr fontId="5" type="noConversion"/>
  </si>
  <si>
    <t>站名</t>
    <phoneticPr fontId="7" type="noConversion"/>
  </si>
  <si>
    <r>
      <t>員林</t>
    </r>
    <r>
      <rPr>
        <sz val="12"/>
        <color indexed="8"/>
        <rFont val="新細明體"/>
        <family val="1"/>
        <charset val="136"/>
        <scheme val="major"/>
      </rPr>
      <t xml:space="preserve"> </t>
    </r>
    <r>
      <rPr>
        <sz val="12"/>
        <rFont val="細明體"/>
        <family val="3"/>
        <charset val="136"/>
      </rPr>
      <t/>
    </r>
    <phoneticPr fontId="7" type="noConversion"/>
  </si>
  <si>
    <t>溪湖</t>
    <phoneticPr fontId="7" type="noConversion"/>
  </si>
  <si>
    <t>後溪</t>
    <phoneticPr fontId="7" type="noConversion"/>
  </si>
  <si>
    <t>巫厝</t>
    <phoneticPr fontId="7" type="noConversion"/>
  </si>
  <si>
    <t>芭蕉腳</t>
    <phoneticPr fontId="7" type="noConversion"/>
  </si>
  <si>
    <t>舊館</t>
    <phoneticPr fontId="7" type="noConversion"/>
  </si>
  <si>
    <t>埔心</t>
    <phoneticPr fontId="7" type="noConversion"/>
  </si>
  <si>
    <t>瓦瑤厝</t>
    <phoneticPr fontId="7" type="noConversion"/>
  </si>
  <si>
    <t xml:space="preserve"> </t>
    <phoneticPr fontId="3" type="noConversion"/>
  </si>
  <si>
    <t>路線別：20路員林-溪湖-二林</t>
    <phoneticPr fontId="5" type="noConversion"/>
  </si>
  <si>
    <t>西門</t>
    <phoneticPr fontId="3" type="noConversion"/>
  </si>
  <si>
    <t>挖仔</t>
    <phoneticPr fontId="7" type="noConversion"/>
  </si>
  <si>
    <t>梅芳里
(活動中心)</t>
    <phoneticPr fontId="7" type="noConversion"/>
  </si>
  <si>
    <t>二林
中科園區</t>
    <phoneticPr fontId="7" type="noConversion"/>
  </si>
  <si>
    <t>喜樂
萬合院區</t>
    <phoneticPr fontId="7" type="noConversion"/>
  </si>
  <si>
    <t>二林工商</t>
    <phoneticPr fontId="3" type="noConversion"/>
  </si>
  <si>
    <t>二林站</t>
    <phoneticPr fontId="7" type="noConversion"/>
  </si>
  <si>
    <t>路線編號：0502</t>
    <phoneticPr fontId="5" type="noConversion"/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</si>
</sst>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76" formatCode="0.0_);[Red]\(0.0\)"/>
    <numFmt numFmtId="177" formatCode="0_ "/>
    <numFmt numFmtId="178" formatCode="0.0_ "/>
  </numFmts>
  <fonts count="17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name val="細明體"/>
      <family val="3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9"/>
      <name val="細明體"/>
      <family val="3"/>
      <charset val="136"/>
    </font>
    <font>
      <sz val="20"/>
      <color indexed="8"/>
      <name val="標楷體"/>
      <family val="4"/>
      <charset val="136"/>
    </font>
    <font>
      <sz val="12"/>
      <color indexed="8"/>
      <name val="細明體"/>
      <family val="3"/>
      <charset val="136"/>
    </font>
    <font>
      <sz val="14"/>
      <name val="細明體"/>
      <family val="3"/>
      <charset val="136"/>
    </font>
    <font>
      <sz val="12"/>
      <color theme="1"/>
      <name val="新細明體"/>
      <family val="1"/>
      <charset val="136"/>
      <scheme val="major"/>
    </font>
    <font>
      <sz val="12"/>
      <color theme="1"/>
      <name val="細明體"/>
      <family val="3"/>
      <charset val="136"/>
    </font>
    <font>
      <sz val="12"/>
      <name val="新細明體"/>
      <family val="1"/>
      <charset val="136"/>
      <scheme val="major"/>
    </font>
    <font>
      <sz val="12"/>
      <color indexed="8"/>
      <name val="新細明體"/>
      <family val="1"/>
      <charset val="136"/>
      <scheme val="major"/>
    </font>
    <font>
      <sz val="10"/>
      <color theme="1"/>
      <name val="新細明體"/>
      <family val="1"/>
      <charset val="136"/>
      <scheme val="major"/>
    </font>
    <font>
      <sz val="11"/>
      <color theme="1"/>
      <name val="新細明體"/>
      <family val="1"/>
      <charset val="136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Border="1">
      <alignment vertical="center"/>
    </xf>
    <xf numFmtId="176" fontId="2" fillId="0" borderId="0" xfId="1" applyNumberFormat="1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horizontal="left" vertical="center"/>
    </xf>
    <xf numFmtId="176" fontId="4" fillId="0" borderId="0" xfId="1" applyNumberFormat="1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0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0" borderId="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178" fontId="14" fillId="2" borderId="2" xfId="0" applyNumberFormat="1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 wrapText="1" shrinkToFit="1"/>
    </xf>
    <xf numFmtId="0" fontId="16" fillId="0" borderId="3" xfId="0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 shrinkToFit="1"/>
    </xf>
    <xf numFmtId="0" fontId="15" fillId="0" borderId="3" xfId="0" applyFont="1" applyBorder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8"/>
  <sheetViews>
    <sheetView tabSelected="1" workbookViewId="0">
      <selection activeCell="L3" sqref="L3"/>
    </sheetView>
  </sheetViews>
  <sheetFormatPr defaultRowHeight="12.6" customHeight="1"/>
  <cols>
    <col min="1" max="11" width="8.125" customWidth="1"/>
    <col min="12" max="12" width="10.375" customWidth="1"/>
    <col min="13" max="13" width="10.25" customWidth="1"/>
    <col min="14" max="14" width="9.375" customWidth="1"/>
    <col min="15" max="15" width="9.125" customWidth="1"/>
    <col min="16" max="17" width="8.125" customWidth="1"/>
  </cols>
  <sheetData>
    <row r="1" spans="1:17" ht="12.6" customHeight="1">
      <c r="A1" s="28" t="s">
        <v>4</v>
      </c>
      <c r="B1" s="25" t="s">
        <v>5</v>
      </c>
    </row>
    <row r="2" spans="1:17" ht="12.6" customHeight="1">
      <c r="A2" s="29"/>
      <c r="B2" s="26"/>
    </row>
    <row r="3" spans="1:17" ht="16.5">
      <c r="A3" s="30"/>
      <c r="B3" s="27"/>
      <c r="C3" s="6"/>
      <c r="D3" s="6"/>
      <c r="E3" s="6"/>
      <c r="F3" s="6"/>
      <c r="G3" s="6"/>
      <c r="H3" s="6"/>
      <c r="I3" s="6"/>
      <c r="J3" s="5" t="s">
        <v>3</v>
      </c>
      <c r="K3" s="5"/>
      <c r="L3" s="5"/>
      <c r="M3" s="5"/>
      <c r="N3" s="1"/>
      <c r="O3" s="1"/>
      <c r="P3" s="1"/>
      <c r="Q3" s="1"/>
    </row>
    <row r="4" spans="1:17" ht="15.75" customHeight="1">
      <c r="A4" s="7" t="s">
        <v>0</v>
      </c>
      <c r="B4" s="14">
        <f>8*2.97*1.05*0.6</f>
        <v>14.968800000000002</v>
      </c>
      <c r="C4" s="25" t="s">
        <v>12</v>
      </c>
      <c r="D4" s="6"/>
      <c r="E4" s="6"/>
      <c r="F4" s="6"/>
      <c r="G4" s="6"/>
      <c r="H4" s="6"/>
      <c r="I4" s="6"/>
      <c r="J4" s="5" t="s">
        <v>22</v>
      </c>
      <c r="K4" s="5"/>
      <c r="L4" s="5"/>
      <c r="M4" s="5"/>
      <c r="N4" s="1"/>
      <c r="O4" s="1"/>
      <c r="P4" s="1"/>
      <c r="Q4" s="1"/>
    </row>
    <row r="5" spans="1:17" ht="15" customHeight="1">
      <c r="A5" s="8" t="s">
        <v>1</v>
      </c>
      <c r="B5" s="15">
        <v>8</v>
      </c>
      <c r="C5" s="26"/>
      <c r="D5" s="6"/>
      <c r="E5" s="6"/>
      <c r="F5" s="6"/>
      <c r="G5" s="6"/>
      <c r="H5" s="6"/>
      <c r="I5" s="6"/>
      <c r="J5" s="5" t="s">
        <v>14</v>
      </c>
      <c r="K5" s="5"/>
      <c r="L5" s="5"/>
      <c r="M5" s="5"/>
      <c r="N5" s="1"/>
      <c r="O5" s="1"/>
      <c r="P5" s="1"/>
      <c r="Q5" s="1"/>
    </row>
    <row r="6" spans="1:17" ht="12.6" customHeight="1">
      <c r="A6" s="9" t="s">
        <v>2</v>
      </c>
      <c r="B6" s="16">
        <v>1.9</v>
      </c>
      <c r="C6" s="27"/>
      <c r="D6" s="13"/>
      <c r="E6" s="6"/>
      <c r="F6" s="6"/>
      <c r="G6" s="6"/>
      <c r="H6" s="6"/>
      <c r="I6" s="6"/>
      <c r="J6" s="1"/>
      <c r="K6" s="1"/>
      <c r="L6" s="1"/>
      <c r="M6" s="1"/>
      <c r="N6" s="1"/>
      <c r="O6" s="1"/>
      <c r="P6" s="1"/>
      <c r="Q6" s="1"/>
    </row>
    <row r="7" spans="1:17" ht="12.6" customHeight="1">
      <c r="A7" s="7" t="s">
        <v>0</v>
      </c>
      <c r="B7" s="14">
        <f>8*2.97*1.05*0.6</f>
        <v>14.968800000000002</v>
      </c>
      <c r="C7" s="14">
        <f>8*2.97*1.05*0.6</f>
        <v>14.968800000000002</v>
      </c>
      <c r="D7" s="31" t="s">
        <v>11</v>
      </c>
      <c r="E7" s="6"/>
      <c r="F7" s="6"/>
      <c r="G7" s="6"/>
      <c r="H7" s="6"/>
      <c r="I7" s="6"/>
      <c r="J7" s="1"/>
      <c r="K7" s="1"/>
      <c r="L7" s="1"/>
      <c r="M7" s="1"/>
      <c r="N7" s="1"/>
      <c r="O7" s="1"/>
      <c r="P7" s="1"/>
      <c r="Q7" s="1"/>
    </row>
    <row r="8" spans="1:17" ht="12.6" customHeight="1">
      <c r="A8" s="8" t="s">
        <v>1</v>
      </c>
      <c r="B8" s="15">
        <v>8</v>
      </c>
      <c r="C8" s="15">
        <v>8</v>
      </c>
      <c r="D8" s="32"/>
      <c r="E8" s="6"/>
      <c r="F8" s="6"/>
      <c r="G8" s="6"/>
      <c r="H8" s="6"/>
      <c r="I8" s="6"/>
      <c r="J8" s="4"/>
      <c r="K8" s="1"/>
      <c r="L8" s="1"/>
      <c r="M8" s="1"/>
      <c r="N8" s="1"/>
      <c r="O8" s="1"/>
      <c r="P8" s="1"/>
      <c r="Q8" s="1"/>
    </row>
    <row r="9" spans="1:17" ht="12.6" customHeight="1">
      <c r="A9" s="9" t="s">
        <v>2</v>
      </c>
      <c r="B9" s="18">
        <f>B6+C9</f>
        <v>3.8</v>
      </c>
      <c r="C9" s="16">
        <v>1.9</v>
      </c>
      <c r="D9" s="33"/>
      <c r="E9" s="13"/>
      <c r="F9" s="6"/>
      <c r="G9" s="6"/>
      <c r="H9" s="6"/>
      <c r="I9" s="6"/>
      <c r="J9" s="17"/>
      <c r="K9" s="17"/>
      <c r="L9" s="17"/>
      <c r="M9" s="17"/>
      <c r="N9" s="1"/>
      <c r="O9" s="1"/>
      <c r="P9" s="1"/>
      <c r="Q9" s="1"/>
    </row>
    <row r="10" spans="1:17" ht="12.6" customHeight="1">
      <c r="A10" s="7" t="s">
        <v>0</v>
      </c>
      <c r="B10" s="14">
        <f>8*2.97*1.05*0.6</f>
        <v>14.968800000000002</v>
      </c>
      <c r="C10" s="14">
        <f>8*2.97*1.05*0.6</f>
        <v>14.968800000000002</v>
      </c>
      <c r="D10" s="14">
        <f>8*2.97*1.05*0.6</f>
        <v>14.968800000000002</v>
      </c>
      <c r="E10" s="31" t="s">
        <v>10</v>
      </c>
      <c r="F10" s="6"/>
      <c r="G10" s="6"/>
      <c r="H10" s="6"/>
      <c r="I10" s="6"/>
      <c r="J10" s="17"/>
      <c r="K10" s="17"/>
      <c r="L10" s="17"/>
      <c r="M10" s="17"/>
      <c r="N10" s="1"/>
      <c r="O10" s="1"/>
      <c r="P10" s="1"/>
      <c r="Q10" s="1"/>
    </row>
    <row r="11" spans="1:17" ht="12.6" customHeight="1">
      <c r="A11" s="8" t="s">
        <v>1</v>
      </c>
      <c r="B11" s="15">
        <v>8</v>
      </c>
      <c r="C11" s="15">
        <v>8</v>
      </c>
      <c r="D11" s="15">
        <v>8</v>
      </c>
      <c r="E11" s="32"/>
      <c r="F11" s="6"/>
      <c r="G11" s="6"/>
      <c r="H11" s="6"/>
      <c r="I11" s="6"/>
      <c r="J11" s="17"/>
      <c r="K11" s="17"/>
      <c r="L11" s="17"/>
      <c r="M11" s="17"/>
      <c r="N11" s="1"/>
      <c r="O11" s="1"/>
      <c r="P11" s="1"/>
      <c r="Q11" s="1"/>
    </row>
    <row r="12" spans="1:17" ht="12.6" customHeight="1">
      <c r="A12" s="9" t="s">
        <v>2</v>
      </c>
      <c r="B12" s="16">
        <f>B6+C9+D12</f>
        <v>5.9</v>
      </c>
      <c r="C12" s="16">
        <f>C9+D12</f>
        <v>4</v>
      </c>
      <c r="D12" s="16">
        <v>2.1</v>
      </c>
      <c r="E12" s="33"/>
      <c r="F12" s="13"/>
      <c r="G12" s="6"/>
      <c r="H12" s="6"/>
      <c r="I12" s="6"/>
      <c r="J12" s="17"/>
      <c r="K12" s="17"/>
      <c r="L12" s="17"/>
      <c r="M12" s="17"/>
      <c r="N12" s="1"/>
      <c r="O12" s="1"/>
      <c r="P12" s="1"/>
      <c r="Q12" s="1"/>
    </row>
    <row r="13" spans="1:17" ht="12.6" customHeight="1">
      <c r="A13" s="7" t="s">
        <v>0</v>
      </c>
      <c r="B13" s="14">
        <f>8*2.97*1.05*0.6</f>
        <v>14.968800000000002</v>
      </c>
      <c r="C13" s="14">
        <f>8*2.97*1.05*0.6</f>
        <v>14.968800000000002</v>
      </c>
      <c r="D13" s="14">
        <f>8*2.97*1.05*0.6</f>
        <v>14.968800000000002</v>
      </c>
      <c r="E13" s="14">
        <f>8*2.97*1.05*0.6</f>
        <v>14.968800000000002</v>
      </c>
      <c r="F13" s="25" t="s">
        <v>9</v>
      </c>
      <c r="G13" s="6"/>
      <c r="H13" s="6"/>
      <c r="I13" s="6"/>
      <c r="J13" s="1"/>
      <c r="K13" s="1"/>
      <c r="L13" s="1"/>
      <c r="M13" s="1"/>
      <c r="N13" s="1"/>
      <c r="O13" s="1"/>
      <c r="P13" s="1"/>
      <c r="Q13" s="1"/>
    </row>
    <row r="14" spans="1:17" ht="12.6" customHeight="1">
      <c r="A14" s="8" t="s">
        <v>1</v>
      </c>
      <c r="B14" s="15">
        <v>8</v>
      </c>
      <c r="C14" s="15">
        <v>8</v>
      </c>
      <c r="D14" s="15">
        <v>8</v>
      </c>
      <c r="E14" s="15">
        <v>8</v>
      </c>
      <c r="F14" s="26"/>
      <c r="G14" s="6"/>
      <c r="H14" s="6"/>
      <c r="I14" s="6"/>
      <c r="J14" s="1"/>
      <c r="K14" s="1"/>
      <c r="L14" s="1"/>
      <c r="M14" s="1"/>
      <c r="N14" s="1"/>
      <c r="O14" s="1"/>
      <c r="P14" s="1"/>
      <c r="Q14" s="1"/>
    </row>
    <row r="15" spans="1:17" ht="12.6" customHeight="1">
      <c r="A15" s="9" t="s">
        <v>2</v>
      </c>
      <c r="B15" s="16">
        <f>B6+C9+D12+E15</f>
        <v>6.9</v>
      </c>
      <c r="C15" s="16">
        <f>C9+D12+E15</f>
        <v>5</v>
      </c>
      <c r="D15" s="16">
        <f>D12+E15</f>
        <v>3.1</v>
      </c>
      <c r="E15" s="16">
        <v>1</v>
      </c>
      <c r="F15" s="27"/>
      <c r="G15" s="6"/>
      <c r="H15" s="6"/>
      <c r="I15" s="6"/>
      <c r="J15" s="1"/>
      <c r="K15" s="1"/>
      <c r="L15" s="1"/>
      <c r="M15" s="1"/>
      <c r="N15" s="1"/>
      <c r="O15" s="1"/>
      <c r="P15" s="1"/>
      <c r="Q15" s="1"/>
    </row>
    <row r="16" spans="1:17" ht="12.6" customHeight="1">
      <c r="A16" s="7" t="s">
        <v>0</v>
      </c>
      <c r="B16" s="10">
        <f>B18*2.97*1.05*0.6</f>
        <v>15.155910000000002</v>
      </c>
      <c r="C16" s="14">
        <f>8*2.97*1.05*0.6</f>
        <v>14.968800000000002</v>
      </c>
      <c r="D16" s="14">
        <f>8*2.97*1.05*0.6</f>
        <v>14.968800000000002</v>
      </c>
      <c r="E16" s="14">
        <f>8*2.97*1.05*0.6</f>
        <v>14.968800000000002</v>
      </c>
      <c r="F16" s="14">
        <f>8*2.97*1.05*0.6</f>
        <v>14.968800000000002</v>
      </c>
      <c r="G16" s="25" t="s">
        <v>8</v>
      </c>
      <c r="H16" s="6"/>
      <c r="I16" s="6"/>
      <c r="J16" s="1"/>
      <c r="K16" s="1"/>
      <c r="L16" s="1"/>
      <c r="M16" s="1"/>
      <c r="N16" s="1"/>
      <c r="O16" s="1"/>
      <c r="P16" s="1"/>
      <c r="Q16" s="1"/>
    </row>
    <row r="17" spans="1:17" ht="12.6" customHeight="1">
      <c r="A17" s="8" t="s">
        <v>1</v>
      </c>
      <c r="B17" s="11">
        <f>B18*2.97/2*1.05*0.6</f>
        <v>7.5779550000000011</v>
      </c>
      <c r="C17" s="15">
        <v>8</v>
      </c>
      <c r="D17" s="15">
        <v>8</v>
      </c>
      <c r="E17" s="15">
        <v>8</v>
      </c>
      <c r="F17" s="15">
        <v>8</v>
      </c>
      <c r="G17" s="26"/>
      <c r="H17" s="6"/>
      <c r="I17" s="6"/>
      <c r="J17" s="1"/>
      <c r="K17" s="1"/>
      <c r="L17" s="1"/>
      <c r="M17" s="1"/>
      <c r="N17" s="1"/>
      <c r="O17" s="1"/>
      <c r="P17" s="1"/>
      <c r="Q17" s="1"/>
    </row>
    <row r="18" spans="1:17" ht="12.6" customHeight="1">
      <c r="A18" s="12" t="s">
        <v>2</v>
      </c>
      <c r="B18" s="16">
        <f>B6+C9+D12+E15+F18</f>
        <v>8.1</v>
      </c>
      <c r="C18" s="16">
        <f>C9+D12+E15+F18</f>
        <v>6.2</v>
      </c>
      <c r="D18" s="16">
        <f>D12+E15+F18</f>
        <v>4.3</v>
      </c>
      <c r="E18" s="16">
        <f>E15+F18</f>
        <v>2.2000000000000002</v>
      </c>
      <c r="F18" s="16">
        <v>1.2</v>
      </c>
      <c r="G18" s="27"/>
      <c r="H18" s="6"/>
      <c r="I18" s="6"/>
      <c r="J18" s="1"/>
      <c r="K18" s="1"/>
      <c r="L18" s="1"/>
      <c r="M18" s="1"/>
      <c r="N18" s="1"/>
      <c r="O18" s="1"/>
      <c r="P18" s="1"/>
      <c r="Q18" s="1"/>
    </row>
    <row r="19" spans="1:17" ht="12.6" customHeight="1">
      <c r="A19" s="7" t="s">
        <v>0</v>
      </c>
      <c r="B19" s="10">
        <f>B21*2.97*1.05*0.6</f>
        <v>17.588340000000002</v>
      </c>
      <c r="C19" s="14">
        <f>8*2.97*1.05*0.6</f>
        <v>14.968800000000002</v>
      </c>
      <c r="D19" s="14">
        <f>8*2.97*1.05*0.6</f>
        <v>14.968800000000002</v>
      </c>
      <c r="E19" s="14">
        <f>8*2.97*1.05*0.6</f>
        <v>14.968800000000002</v>
      </c>
      <c r="F19" s="14">
        <f>8*2.97*1.05*0.6</f>
        <v>14.968800000000002</v>
      </c>
      <c r="G19" s="14">
        <f>8*2.97*1.05*0.6</f>
        <v>14.968800000000002</v>
      </c>
      <c r="H19" s="25" t="s">
        <v>7</v>
      </c>
      <c r="I19" s="6"/>
      <c r="J19" s="1"/>
      <c r="K19" s="1"/>
      <c r="L19" s="1"/>
      <c r="M19" s="1"/>
      <c r="N19" s="1"/>
      <c r="O19" s="1"/>
      <c r="P19" s="1"/>
      <c r="Q19" s="1"/>
    </row>
    <row r="20" spans="1:17" ht="12.6" customHeight="1">
      <c r="A20" s="8" t="s">
        <v>1</v>
      </c>
      <c r="B20" s="11">
        <f>B21*2.97/2*1.05*0.6</f>
        <v>8.7941700000000012</v>
      </c>
      <c r="C20" s="15">
        <v>8</v>
      </c>
      <c r="D20" s="15">
        <v>8</v>
      </c>
      <c r="E20" s="15">
        <v>8</v>
      </c>
      <c r="F20" s="15">
        <v>8</v>
      </c>
      <c r="G20" s="15">
        <v>8</v>
      </c>
      <c r="H20" s="26"/>
      <c r="I20" s="2"/>
      <c r="J20" s="1"/>
      <c r="K20" s="1"/>
      <c r="L20" s="1"/>
      <c r="M20" s="1"/>
      <c r="N20" s="1"/>
      <c r="O20" s="1"/>
      <c r="P20" s="1"/>
      <c r="Q20" s="1"/>
    </row>
    <row r="21" spans="1:17" ht="12.6" customHeight="1">
      <c r="A21" s="9" t="s">
        <v>2</v>
      </c>
      <c r="B21" s="19">
        <f>B6+C9+D12+E15+F18+G21</f>
        <v>9.4</v>
      </c>
      <c r="C21" s="19">
        <f>C9+D12+E15+F18+G21</f>
        <v>7.5</v>
      </c>
      <c r="D21" s="19">
        <f>D12+E15+F18+G21</f>
        <v>5.6</v>
      </c>
      <c r="E21" s="19">
        <f>E15+F18+G21</f>
        <v>3.5</v>
      </c>
      <c r="F21" s="19">
        <f>F18+G21</f>
        <v>2.5</v>
      </c>
      <c r="G21" s="16">
        <v>1.3</v>
      </c>
      <c r="H21" s="27"/>
      <c r="I21" s="13"/>
      <c r="J21" s="1"/>
      <c r="K21" s="1"/>
      <c r="L21" s="1"/>
      <c r="M21" s="1"/>
      <c r="N21" s="1"/>
      <c r="O21" s="1"/>
      <c r="P21" s="1"/>
      <c r="Q21" s="1"/>
    </row>
    <row r="22" spans="1:17" ht="12.6" customHeight="1">
      <c r="A22" s="7" t="s">
        <v>0</v>
      </c>
      <c r="B22" s="10">
        <f>B24*2.97*1.05*0.6</f>
        <v>20.394990000000004</v>
      </c>
      <c r="C22" s="10">
        <f>C24*2.97*1.05*0.6</f>
        <v>16.8399</v>
      </c>
      <c r="D22" s="14">
        <f>8*2.97*1.05*0.6</f>
        <v>14.968800000000002</v>
      </c>
      <c r="E22" s="14">
        <f>8*2.97*1.05*0.6</f>
        <v>14.968800000000002</v>
      </c>
      <c r="F22" s="14">
        <f>8*2.97*1.05*0.6</f>
        <v>14.968800000000002</v>
      </c>
      <c r="G22" s="14">
        <f>8*2.97*1.05*0.6</f>
        <v>14.968800000000002</v>
      </c>
      <c r="H22" s="14">
        <f>8*2.97*1.05*0.6</f>
        <v>14.968800000000002</v>
      </c>
      <c r="I22" s="25" t="s">
        <v>6</v>
      </c>
      <c r="J22" s="1"/>
      <c r="K22" s="1"/>
      <c r="L22" s="1"/>
      <c r="M22" s="1"/>
      <c r="N22" s="1"/>
      <c r="O22" s="1"/>
      <c r="P22" s="1"/>
      <c r="Q22" s="1"/>
    </row>
    <row r="23" spans="1:17" ht="12.6" customHeight="1">
      <c r="A23" s="8" t="s">
        <v>1</v>
      </c>
      <c r="B23" s="11">
        <f>B24*2.97/2*1.05*0.6</f>
        <v>10.197495000000002</v>
      </c>
      <c r="C23" s="11">
        <f>C24*2.97/2*1.05*0.6</f>
        <v>8.41995</v>
      </c>
      <c r="D23" s="15">
        <v>8</v>
      </c>
      <c r="E23" s="15">
        <v>8</v>
      </c>
      <c r="F23" s="15">
        <v>8</v>
      </c>
      <c r="G23" s="15">
        <v>8</v>
      </c>
      <c r="H23" s="15">
        <v>8</v>
      </c>
      <c r="I23" s="26"/>
      <c r="K23" s="1"/>
      <c r="L23" s="1"/>
      <c r="M23" s="1"/>
      <c r="N23" s="1"/>
      <c r="O23" s="1"/>
      <c r="P23" s="1"/>
      <c r="Q23" s="1"/>
    </row>
    <row r="24" spans="1:17" ht="12.6" customHeight="1">
      <c r="A24" s="9" t="s">
        <v>2</v>
      </c>
      <c r="B24" s="20">
        <f>B6+C9+D12+E15+F18+G21+H24</f>
        <v>10.9</v>
      </c>
      <c r="C24" s="20">
        <f>C9+D12+E15+F18+G21+H24</f>
        <v>9</v>
      </c>
      <c r="D24" s="21">
        <f>D12+E15+F18+G21+H24</f>
        <v>7.1</v>
      </c>
      <c r="E24" s="21">
        <f>E15+F18+G21+H24</f>
        <v>5</v>
      </c>
      <c r="F24" s="21">
        <f>F18+G21+H24</f>
        <v>4</v>
      </c>
      <c r="G24" s="21">
        <f>G21+H24</f>
        <v>2.8</v>
      </c>
      <c r="H24" s="16">
        <v>1.5</v>
      </c>
      <c r="I24" s="27"/>
      <c r="J24" s="1"/>
      <c r="K24" s="1"/>
      <c r="L24" s="1"/>
      <c r="M24" s="1"/>
      <c r="N24" s="1"/>
      <c r="O24" s="1"/>
      <c r="P24" s="1"/>
      <c r="Q24" s="1"/>
    </row>
    <row r="25" spans="1:17" ht="12.6" customHeight="1">
      <c r="A25" s="7" t="s">
        <v>0</v>
      </c>
      <c r="B25" s="10">
        <f>B27*2.97*1.05*0.6</f>
        <v>21.330540000000003</v>
      </c>
      <c r="C25" s="10">
        <f>C27*2.97*1.05*0.6</f>
        <v>17.775450000000003</v>
      </c>
      <c r="D25" s="14">
        <f t="shared" ref="D25:I25" si="0">8*2.97*1.05*0.6</f>
        <v>14.968800000000002</v>
      </c>
      <c r="E25" s="14">
        <f t="shared" si="0"/>
        <v>14.968800000000002</v>
      </c>
      <c r="F25" s="14">
        <f t="shared" si="0"/>
        <v>14.968800000000002</v>
      </c>
      <c r="G25" s="14">
        <f t="shared" si="0"/>
        <v>14.968800000000002</v>
      </c>
      <c r="H25" s="14">
        <f t="shared" si="0"/>
        <v>14.968800000000002</v>
      </c>
      <c r="I25" s="14">
        <f t="shared" si="0"/>
        <v>14.968800000000002</v>
      </c>
      <c r="J25" s="25" t="s">
        <v>15</v>
      </c>
      <c r="K25" s="1"/>
      <c r="L25" s="1"/>
      <c r="M25" s="1"/>
      <c r="N25" s="1"/>
      <c r="O25" s="1"/>
      <c r="P25" s="1"/>
      <c r="Q25" s="1"/>
    </row>
    <row r="26" spans="1:17" ht="12.6" customHeight="1">
      <c r="A26" s="8" t="s">
        <v>1</v>
      </c>
      <c r="B26" s="11">
        <f>B27*2.97/2*1.05*0.6</f>
        <v>10.665270000000001</v>
      </c>
      <c r="C26" s="11">
        <f>C27*2.97/2*1.05*0.6</f>
        <v>8.8877250000000014</v>
      </c>
      <c r="D26" s="15">
        <v>8</v>
      </c>
      <c r="E26" s="15">
        <v>8</v>
      </c>
      <c r="F26" s="15">
        <v>8</v>
      </c>
      <c r="G26" s="15">
        <v>8</v>
      </c>
      <c r="H26" s="15">
        <v>8</v>
      </c>
      <c r="I26" s="15">
        <v>8</v>
      </c>
      <c r="J26" s="26"/>
      <c r="K26" s="6"/>
      <c r="L26" s="6"/>
      <c r="M26" s="6"/>
      <c r="N26" s="6"/>
      <c r="O26" s="6"/>
      <c r="P26" s="1"/>
      <c r="Q26" s="1"/>
    </row>
    <row r="27" spans="1:17" ht="12.6" customHeight="1">
      <c r="A27" s="9" t="s">
        <v>2</v>
      </c>
      <c r="B27" s="21">
        <f>B6+C9+D12+E15+F18+G21+H24+I27</f>
        <v>11.4</v>
      </c>
      <c r="C27" s="21">
        <f>C9+D12+E15+F18+G21+H24+I27</f>
        <v>9.5</v>
      </c>
      <c r="D27" s="21">
        <f>D12+E15+F18+G21+H24+I27</f>
        <v>7.6</v>
      </c>
      <c r="E27" s="21">
        <f>E15+F18+G21+H24+I27</f>
        <v>5.5</v>
      </c>
      <c r="F27" s="21">
        <f>F18+G21+H24+I27</f>
        <v>4.5</v>
      </c>
      <c r="G27" s="21">
        <f>G21+H24+I27</f>
        <v>3.3</v>
      </c>
      <c r="H27" s="21">
        <f>H24+I27</f>
        <v>2</v>
      </c>
      <c r="I27" s="16">
        <v>0.5</v>
      </c>
      <c r="J27" s="27"/>
      <c r="K27" s="6"/>
      <c r="L27" s="6"/>
      <c r="M27" s="6"/>
      <c r="N27" s="6"/>
      <c r="O27" s="6"/>
      <c r="P27" s="1"/>
      <c r="Q27" s="1"/>
    </row>
    <row r="28" spans="1:17" ht="12.6" customHeight="1">
      <c r="A28" s="7" t="s">
        <v>0</v>
      </c>
      <c r="B28" s="10">
        <f>B30*2.97*1.05*0.6</f>
        <v>28.253610000000005</v>
      </c>
      <c r="C28" s="10">
        <f>C30*2.97*1.05*0.6</f>
        <v>24.698519999999998</v>
      </c>
      <c r="D28" s="10">
        <f>D30*2.97*1.05*0.6</f>
        <v>21.143430000000002</v>
      </c>
      <c r="E28" s="10">
        <f>E30*2.97*1.05*0.6</f>
        <v>17.214120000000001</v>
      </c>
      <c r="F28" s="10">
        <f>F30*2.97*1.05*0.6</f>
        <v>15.343019999999999</v>
      </c>
      <c r="G28" s="14">
        <f>8*2.97*1.05*0.6</f>
        <v>14.968800000000002</v>
      </c>
      <c r="H28" s="14">
        <f>8*2.97*1.05*0.6</f>
        <v>14.968800000000002</v>
      </c>
      <c r="I28" s="14">
        <f>8*2.97*1.05*0.6</f>
        <v>14.968800000000002</v>
      </c>
      <c r="J28" s="14">
        <f>8*2.97*1.05*0.6</f>
        <v>14.968800000000002</v>
      </c>
      <c r="K28" s="25" t="s">
        <v>16</v>
      </c>
      <c r="L28" s="6"/>
      <c r="M28" s="6"/>
      <c r="N28" s="6"/>
      <c r="O28" s="6"/>
      <c r="P28" s="1"/>
      <c r="Q28" s="1"/>
    </row>
    <row r="29" spans="1:17" ht="12.6" customHeight="1">
      <c r="A29" s="8" t="s">
        <v>1</v>
      </c>
      <c r="B29" s="11">
        <f>B30*2.97/2*1.05*0.6</f>
        <v>14.126805000000003</v>
      </c>
      <c r="C29" s="11">
        <f>C30*2.97/2*1.05*0.6</f>
        <v>12.349259999999999</v>
      </c>
      <c r="D29" s="11">
        <f>D30*2.97/2*1.05*0.6</f>
        <v>10.571715000000001</v>
      </c>
      <c r="E29" s="11">
        <f>E30*2.97/2*1.05*0.6</f>
        <v>8.6070600000000006</v>
      </c>
      <c r="F29" s="11">
        <f>F30*2.97/2*1.05*0.6</f>
        <v>7.6715099999999996</v>
      </c>
      <c r="G29" s="15">
        <v>8</v>
      </c>
      <c r="H29" s="15">
        <v>8</v>
      </c>
      <c r="I29" s="15">
        <v>8</v>
      </c>
      <c r="J29" s="15">
        <v>8</v>
      </c>
      <c r="K29" s="26"/>
      <c r="L29" s="6"/>
      <c r="M29" s="6"/>
      <c r="N29" s="6"/>
      <c r="O29" s="6"/>
      <c r="P29" s="1"/>
      <c r="Q29" s="1"/>
    </row>
    <row r="30" spans="1:17" ht="12.6" customHeight="1">
      <c r="A30" s="9" t="s">
        <v>2</v>
      </c>
      <c r="B30" s="21">
        <f>B6+C9+D12+E15+F18+G21+H24+I27+J30</f>
        <v>15.100000000000001</v>
      </c>
      <c r="C30" s="21">
        <f>C9+D12+E15+F18+G21+H24+I27+J30</f>
        <v>13.2</v>
      </c>
      <c r="D30" s="21">
        <f>D12+E15+F18+G21+H24+I27+J30</f>
        <v>11.3</v>
      </c>
      <c r="E30" s="21">
        <f>E15+F18+G21+H24+I27+J30</f>
        <v>9.1999999999999993</v>
      </c>
      <c r="F30" s="21">
        <f>F18+G21+H24+I27+J30</f>
        <v>8.1999999999999993</v>
      </c>
      <c r="G30" s="21">
        <f>G21+H24+I27+J30</f>
        <v>7</v>
      </c>
      <c r="H30" s="21">
        <f>H24+I27+J30</f>
        <v>5.7</v>
      </c>
      <c r="I30" s="21">
        <f>I27+J30</f>
        <v>4.2</v>
      </c>
      <c r="J30" s="16">
        <v>3.7</v>
      </c>
      <c r="K30" s="27"/>
      <c r="L30" s="13"/>
      <c r="M30" s="6"/>
      <c r="N30" s="6"/>
      <c r="O30" s="6"/>
      <c r="P30" s="1"/>
      <c r="Q30" s="1"/>
    </row>
    <row r="31" spans="1:17" ht="12.6" customHeight="1">
      <c r="A31" s="7" t="s">
        <v>0</v>
      </c>
      <c r="B31" s="10">
        <f t="shared" ref="B31:G31" si="1">B33*2.97*1.05*0.6</f>
        <v>32.182920000000003</v>
      </c>
      <c r="C31" s="10">
        <f t="shared" si="1"/>
        <v>28.627829999999999</v>
      </c>
      <c r="D31" s="10">
        <f t="shared" si="1"/>
        <v>25.07274</v>
      </c>
      <c r="E31" s="10">
        <f t="shared" si="1"/>
        <v>21.143429999999999</v>
      </c>
      <c r="F31" s="10">
        <f t="shared" si="1"/>
        <v>19.27233</v>
      </c>
      <c r="G31" s="10">
        <f t="shared" si="1"/>
        <v>17.027010000000001</v>
      </c>
      <c r="H31" s="14">
        <f>8*2.97*1.05*0.6</f>
        <v>14.968800000000002</v>
      </c>
      <c r="I31" s="14">
        <f>8*2.97*1.05*0.6</f>
        <v>14.968800000000002</v>
      </c>
      <c r="J31" s="14">
        <f>8*2.97*1.05*0.6</f>
        <v>14.968800000000002</v>
      </c>
      <c r="K31" s="14">
        <f>8*2.97*1.05*0.6</f>
        <v>14.968800000000002</v>
      </c>
      <c r="L31" s="40" t="s">
        <v>17</v>
      </c>
      <c r="M31" s="6"/>
      <c r="N31" s="6"/>
      <c r="O31" s="6"/>
      <c r="P31" s="1"/>
      <c r="Q31" s="1"/>
    </row>
    <row r="32" spans="1:17" ht="12.6" customHeight="1">
      <c r="A32" s="8" t="s">
        <v>1</v>
      </c>
      <c r="B32" s="11">
        <f t="shared" ref="B32:G32" si="2">B33*2.97/2*1.05*0.6</f>
        <v>16.091460000000001</v>
      </c>
      <c r="C32" s="11">
        <f t="shared" si="2"/>
        <v>14.313915</v>
      </c>
      <c r="D32" s="11">
        <f t="shared" si="2"/>
        <v>12.53637</v>
      </c>
      <c r="E32" s="11">
        <f t="shared" si="2"/>
        <v>10.571714999999999</v>
      </c>
      <c r="F32" s="11">
        <f t="shared" si="2"/>
        <v>9.6361650000000001</v>
      </c>
      <c r="G32" s="11">
        <f t="shared" si="2"/>
        <v>8.5135050000000003</v>
      </c>
      <c r="H32" s="15">
        <v>8</v>
      </c>
      <c r="I32" s="15">
        <v>8</v>
      </c>
      <c r="J32" s="15">
        <v>8</v>
      </c>
      <c r="K32" s="15">
        <v>8</v>
      </c>
      <c r="L32" s="41"/>
      <c r="M32" s="6"/>
      <c r="N32" s="6"/>
      <c r="O32" s="6"/>
      <c r="P32" s="1"/>
      <c r="Q32" s="1"/>
    </row>
    <row r="33" spans="1:17" ht="12.6" customHeight="1">
      <c r="A33" s="9" t="s">
        <v>2</v>
      </c>
      <c r="B33" s="22">
        <f>B6+C9+D12+E15+F18+G21+H24+I27+J30+K33</f>
        <v>17.200000000000003</v>
      </c>
      <c r="C33" s="22">
        <f>C9+D12+E15+F18+G21+H24+I27+J30+K33</f>
        <v>15.299999999999999</v>
      </c>
      <c r="D33" s="22">
        <f>D12+E15+F18+G21+H24+I27+J30+K33</f>
        <v>13.4</v>
      </c>
      <c r="E33" s="22">
        <f>E15+F18+G21+H24+I27+J30+K33</f>
        <v>11.299999999999999</v>
      </c>
      <c r="F33" s="22">
        <f>F18+G21+H24+I27+J30+K33</f>
        <v>10.299999999999999</v>
      </c>
      <c r="G33" s="22">
        <f>G21+H24+I27+J30+K33</f>
        <v>9.1</v>
      </c>
      <c r="H33" s="22">
        <f>H24+I27+J30+K33</f>
        <v>7.8000000000000007</v>
      </c>
      <c r="I33" s="22">
        <f>I27+J30+K33</f>
        <v>6.3000000000000007</v>
      </c>
      <c r="J33" s="22">
        <f>J30+K33</f>
        <v>5.8000000000000007</v>
      </c>
      <c r="K33" s="16">
        <v>2.1</v>
      </c>
      <c r="L33" s="42"/>
      <c r="M33" s="6"/>
      <c r="N33" s="6"/>
      <c r="O33" s="6"/>
      <c r="P33" s="1"/>
      <c r="Q33" s="1"/>
    </row>
    <row r="34" spans="1:17" ht="12.6" customHeight="1">
      <c r="A34" s="7" t="s">
        <v>0</v>
      </c>
      <c r="B34" s="10">
        <f t="shared" ref="B34:H34" si="3">B36*2.97*1.05*0.6</f>
        <v>34.241130000000005</v>
      </c>
      <c r="C34" s="10">
        <f t="shared" si="3"/>
        <v>30.686039999999998</v>
      </c>
      <c r="D34" s="10">
        <f t="shared" si="3"/>
        <v>27.130950000000002</v>
      </c>
      <c r="E34" s="10">
        <f t="shared" si="3"/>
        <v>23.201639999999998</v>
      </c>
      <c r="F34" s="10">
        <f t="shared" si="3"/>
        <v>21.330539999999999</v>
      </c>
      <c r="G34" s="10">
        <f t="shared" si="3"/>
        <v>19.08522</v>
      </c>
      <c r="H34" s="10">
        <f t="shared" si="3"/>
        <v>16.652790000000003</v>
      </c>
      <c r="I34" s="14">
        <f>8*2.97*1.05*0.6</f>
        <v>14.968800000000002</v>
      </c>
      <c r="J34" s="14">
        <f>8*2.97*1.05*0.6</f>
        <v>14.968800000000002</v>
      </c>
      <c r="K34" s="14">
        <f>8*2.97*1.05*0.6</f>
        <v>14.968800000000002</v>
      </c>
      <c r="L34" s="14">
        <f>8*2.97*1.05*0.6</f>
        <v>14.968800000000002</v>
      </c>
      <c r="M34" s="34" t="s">
        <v>18</v>
      </c>
      <c r="N34" s="6"/>
      <c r="O34" s="6"/>
      <c r="P34" s="1"/>
      <c r="Q34" s="1"/>
    </row>
    <row r="35" spans="1:17" ht="12.6" customHeight="1">
      <c r="A35" s="8" t="s">
        <v>1</v>
      </c>
      <c r="B35" s="11">
        <f t="shared" ref="B35:H35" si="4">B36*2.97/2*1.05*0.6</f>
        <v>17.120565000000003</v>
      </c>
      <c r="C35" s="11">
        <f t="shared" si="4"/>
        <v>15.343019999999999</v>
      </c>
      <c r="D35" s="11">
        <f t="shared" si="4"/>
        <v>13.565475000000001</v>
      </c>
      <c r="E35" s="11">
        <f t="shared" si="4"/>
        <v>11.600819999999999</v>
      </c>
      <c r="F35" s="11">
        <f t="shared" si="4"/>
        <v>10.66527</v>
      </c>
      <c r="G35" s="11">
        <f t="shared" si="4"/>
        <v>9.5426099999999998</v>
      </c>
      <c r="H35" s="11">
        <f t="shared" si="4"/>
        <v>8.3263950000000015</v>
      </c>
      <c r="I35" s="15">
        <v>8</v>
      </c>
      <c r="J35" s="15">
        <v>8</v>
      </c>
      <c r="K35" s="15">
        <v>8</v>
      </c>
      <c r="L35" s="15">
        <v>8</v>
      </c>
      <c r="M35" s="35"/>
      <c r="N35" s="6"/>
      <c r="O35" s="6"/>
      <c r="P35" s="1"/>
      <c r="Q35" s="1"/>
    </row>
    <row r="36" spans="1:17" ht="12.6" customHeight="1">
      <c r="A36" s="9" t="s">
        <v>2</v>
      </c>
      <c r="B36" s="22">
        <f>B6+C9+D12+E15+F18+G21+H24+I27+J30+K33+L36</f>
        <v>18.300000000000004</v>
      </c>
      <c r="C36" s="23">
        <f>C9+D12+E15+F18+G21+H24+I27+J30+K33+L36</f>
        <v>16.399999999999999</v>
      </c>
      <c r="D36" s="22">
        <f>D12+E15+F18+G21+H24+I27+J30+K33+L36</f>
        <v>14.5</v>
      </c>
      <c r="E36" s="22">
        <f>E15+F18+G21+H24+I27+J30+K33+L36</f>
        <v>12.399999999999999</v>
      </c>
      <c r="F36" s="22">
        <f>F18+G21+H24+I27+J30+K33+L36</f>
        <v>11.399999999999999</v>
      </c>
      <c r="G36" s="24">
        <f>G21+H24+I27+J30+K33+L36</f>
        <v>10.199999999999999</v>
      </c>
      <c r="H36" s="22">
        <f>H24+I27+J30+K33+L36</f>
        <v>8.9</v>
      </c>
      <c r="I36" s="22">
        <f>I27+J30+K33+L36</f>
        <v>7.4</v>
      </c>
      <c r="J36" s="22">
        <f>J30+K33+L36</f>
        <v>6.9</v>
      </c>
      <c r="K36" s="22">
        <f>K33+L36</f>
        <v>3.2</v>
      </c>
      <c r="L36" s="16">
        <v>1.1000000000000001</v>
      </c>
      <c r="M36" s="36"/>
      <c r="N36" s="6"/>
      <c r="O36" s="6"/>
      <c r="P36" s="1"/>
      <c r="Q36" s="1"/>
    </row>
    <row r="37" spans="1:17" ht="12.6" customHeight="1">
      <c r="A37" s="7" t="s">
        <v>0</v>
      </c>
      <c r="B37" s="10">
        <f t="shared" ref="B37:J37" si="5">B39*2.97*1.05*0.6</f>
        <v>37.796220000000012</v>
      </c>
      <c r="C37" s="10">
        <f t="shared" si="5"/>
        <v>34.241129999999998</v>
      </c>
      <c r="D37" s="10">
        <f t="shared" si="5"/>
        <v>30.686039999999998</v>
      </c>
      <c r="E37" s="10">
        <f t="shared" si="5"/>
        <v>26.756729999999997</v>
      </c>
      <c r="F37" s="10">
        <f t="shared" si="5"/>
        <v>24.885629999999999</v>
      </c>
      <c r="G37" s="10">
        <f t="shared" si="5"/>
        <v>22.640310000000003</v>
      </c>
      <c r="H37" s="10">
        <f t="shared" si="5"/>
        <v>20.207880000000003</v>
      </c>
      <c r="I37" s="10">
        <f t="shared" si="5"/>
        <v>17.401230000000002</v>
      </c>
      <c r="J37" s="10">
        <f t="shared" si="5"/>
        <v>16.465680000000003</v>
      </c>
      <c r="K37" s="14">
        <f>8*2.97*1.05*0.6</f>
        <v>14.968800000000002</v>
      </c>
      <c r="L37" s="14">
        <f>8*2.97*1.05*0.6</f>
        <v>14.968800000000002</v>
      </c>
      <c r="M37" s="14">
        <f>8*2.97*1.05*0.6</f>
        <v>14.968800000000002</v>
      </c>
      <c r="N37" s="34" t="s">
        <v>19</v>
      </c>
      <c r="O37" s="6"/>
      <c r="P37" s="1"/>
      <c r="Q37" s="1"/>
    </row>
    <row r="38" spans="1:17" ht="12.6" customHeight="1">
      <c r="A38" s="8" t="s">
        <v>1</v>
      </c>
      <c r="B38" s="11">
        <f t="shared" ref="B38:J38" si="6">B39*2.97/2*1.05*0.6</f>
        <v>18.898110000000006</v>
      </c>
      <c r="C38" s="11">
        <f t="shared" si="6"/>
        <v>17.120564999999999</v>
      </c>
      <c r="D38" s="11">
        <f t="shared" si="6"/>
        <v>15.343019999999999</v>
      </c>
      <c r="E38" s="11">
        <f t="shared" si="6"/>
        <v>13.378364999999999</v>
      </c>
      <c r="F38" s="11">
        <f t="shared" si="6"/>
        <v>12.442815</v>
      </c>
      <c r="G38" s="11">
        <f t="shared" si="6"/>
        <v>11.320155000000002</v>
      </c>
      <c r="H38" s="11">
        <f t="shared" si="6"/>
        <v>10.103940000000001</v>
      </c>
      <c r="I38" s="11">
        <f t="shared" si="6"/>
        <v>8.7006150000000009</v>
      </c>
      <c r="J38" s="11">
        <f t="shared" si="6"/>
        <v>8.2328400000000013</v>
      </c>
      <c r="K38" s="15">
        <v>8</v>
      </c>
      <c r="L38" s="15">
        <v>8</v>
      </c>
      <c r="M38" s="15">
        <v>8</v>
      </c>
      <c r="N38" s="35"/>
      <c r="O38" s="6"/>
      <c r="P38" s="1"/>
      <c r="Q38" s="1"/>
    </row>
    <row r="39" spans="1:17" ht="12.6" customHeight="1">
      <c r="A39" s="9" t="s">
        <v>2</v>
      </c>
      <c r="B39" s="22">
        <f>B6+C9+D12+E15+F18+G21+H24+I27+J30+K33+L36+M39</f>
        <v>20.200000000000003</v>
      </c>
      <c r="C39" s="22">
        <f>C9+D12+E15+F18+G21+H24+I27+J30+K33+L36+M39</f>
        <v>18.299999999999997</v>
      </c>
      <c r="D39" s="22">
        <f>D12+E15+F18+G21+H24+I27+J30+K33+L36+M39</f>
        <v>16.399999999999999</v>
      </c>
      <c r="E39" s="22">
        <f>E15+F18+G21+H24+I27+J30+K33+L36+M39</f>
        <v>14.299999999999999</v>
      </c>
      <c r="F39" s="22">
        <f>F18+G21+H24+I27+J30+K33+L36+M39</f>
        <v>13.299999999999999</v>
      </c>
      <c r="G39" s="22">
        <f>G21+H24+I27+J30+K33+L36+M39</f>
        <v>12.1</v>
      </c>
      <c r="H39" s="22">
        <f>H24+I27+J30+K33+L36+M39</f>
        <v>10.8</v>
      </c>
      <c r="I39" s="22">
        <f>I27+J30+K33+L36+M39</f>
        <v>9.3000000000000007</v>
      </c>
      <c r="J39" s="22">
        <f>J30+K33+L36+M39</f>
        <v>8.8000000000000007</v>
      </c>
      <c r="K39" s="22">
        <f>K33+L36+M39</f>
        <v>5.0999999999999996</v>
      </c>
      <c r="L39" s="22">
        <f>L36+M39</f>
        <v>3</v>
      </c>
      <c r="M39" s="16">
        <v>1.9</v>
      </c>
      <c r="N39" s="36"/>
      <c r="O39" s="6"/>
      <c r="P39" s="1"/>
      <c r="Q39" s="1"/>
    </row>
    <row r="40" spans="1:17" ht="12.6" customHeight="1">
      <c r="A40" s="7" t="s">
        <v>0</v>
      </c>
      <c r="B40" s="10">
        <f t="shared" ref="B40:K40" si="7">B42*2.97*1.05*0.6</f>
        <v>45.280620000000006</v>
      </c>
      <c r="C40" s="10">
        <f t="shared" si="7"/>
        <v>41.725529999999992</v>
      </c>
      <c r="D40" s="10">
        <f t="shared" si="7"/>
        <v>38.170439999999999</v>
      </c>
      <c r="E40" s="10">
        <f t="shared" si="7"/>
        <v>34.241129999999998</v>
      </c>
      <c r="F40" s="10">
        <f t="shared" si="7"/>
        <v>32.37003</v>
      </c>
      <c r="G40" s="10">
        <f t="shared" si="7"/>
        <v>30.124710000000004</v>
      </c>
      <c r="H40" s="10">
        <f t="shared" si="7"/>
        <v>27.69228</v>
      </c>
      <c r="I40" s="10">
        <f t="shared" si="7"/>
        <v>24.885630000000003</v>
      </c>
      <c r="J40" s="10">
        <f t="shared" si="7"/>
        <v>23.950080000000003</v>
      </c>
      <c r="K40" s="10">
        <f t="shared" si="7"/>
        <v>17.027010000000001</v>
      </c>
      <c r="L40" s="14">
        <f>8*2.97*1.05*0.6</f>
        <v>14.968800000000002</v>
      </c>
      <c r="M40" s="14">
        <f>8*2.97*1.05*0.6</f>
        <v>14.968800000000002</v>
      </c>
      <c r="N40" s="14">
        <f>8*2.97*1.05*0.6</f>
        <v>14.968800000000002</v>
      </c>
      <c r="O40" s="34" t="s">
        <v>20</v>
      </c>
      <c r="P40" s="1"/>
      <c r="Q40" s="1"/>
    </row>
    <row r="41" spans="1:17" ht="12.6" customHeight="1">
      <c r="A41" s="8" t="s">
        <v>1</v>
      </c>
      <c r="B41" s="11">
        <f t="shared" ref="B41:K41" si="8">B42*2.97/2*1.05*0.6</f>
        <v>22.640310000000003</v>
      </c>
      <c r="C41" s="11">
        <f t="shared" si="8"/>
        <v>20.862764999999996</v>
      </c>
      <c r="D41" s="11">
        <f t="shared" si="8"/>
        <v>19.08522</v>
      </c>
      <c r="E41" s="11">
        <f t="shared" si="8"/>
        <v>17.120564999999999</v>
      </c>
      <c r="F41" s="11">
        <f t="shared" si="8"/>
        <v>16.185015</v>
      </c>
      <c r="G41" s="11">
        <f t="shared" si="8"/>
        <v>15.062355000000002</v>
      </c>
      <c r="H41" s="11">
        <f t="shared" si="8"/>
        <v>13.84614</v>
      </c>
      <c r="I41" s="11">
        <f t="shared" si="8"/>
        <v>12.442815000000001</v>
      </c>
      <c r="J41" s="11">
        <f t="shared" si="8"/>
        <v>11.975040000000002</v>
      </c>
      <c r="K41" s="11">
        <f t="shared" si="8"/>
        <v>8.5135050000000003</v>
      </c>
      <c r="L41" s="15">
        <v>8</v>
      </c>
      <c r="M41" s="15">
        <v>8</v>
      </c>
      <c r="N41" s="15">
        <v>8</v>
      </c>
      <c r="O41" s="35"/>
      <c r="P41" s="3"/>
      <c r="Q41" s="1"/>
    </row>
    <row r="42" spans="1:17" ht="12.6" customHeight="1">
      <c r="A42" s="9" t="s">
        <v>2</v>
      </c>
      <c r="B42" s="16">
        <f>B6+C9+D12+E15+F18+G21+H24+I27+J30+K33+L36+M39+N42</f>
        <v>24.200000000000003</v>
      </c>
      <c r="C42" s="16">
        <f>C9+D12+E15+F18+G21+H24+I27+J30+K33+L36+M39+N42</f>
        <v>22.299999999999997</v>
      </c>
      <c r="D42" s="16">
        <f>D12+E15+F18+G21+H24+I27+J30+K33+L36+M39+N42</f>
        <v>20.399999999999999</v>
      </c>
      <c r="E42" s="16">
        <f>E15+F18+G21+H24+I27+J30+K33+L36+M39+N42</f>
        <v>18.299999999999997</v>
      </c>
      <c r="F42" s="16">
        <f>F18+G21+H24+I27+J30+K33+L36+M39+N42</f>
        <v>17.299999999999997</v>
      </c>
      <c r="G42" s="16">
        <f>G21+H24+I27+J30+K33+L36+M39+N42</f>
        <v>16.100000000000001</v>
      </c>
      <c r="H42" s="16">
        <f>H24+I27+J30+K33+L36+M39+N42</f>
        <v>14.8</v>
      </c>
      <c r="I42" s="16">
        <f>I27+J30+K33+L36+M39+N42</f>
        <v>13.3</v>
      </c>
      <c r="J42" s="16">
        <f>J30+K33+L36+M39+N42</f>
        <v>12.8</v>
      </c>
      <c r="K42" s="16">
        <f>K33+L36+M39+N42</f>
        <v>9.1</v>
      </c>
      <c r="L42" s="16">
        <f>L36+M39+N42</f>
        <v>7</v>
      </c>
      <c r="M42" s="16">
        <f>M39+N42</f>
        <v>5.9</v>
      </c>
      <c r="N42" s="16">
        <v>4</v>
      </c>
      <c r="O42" s="36"/>
      <c r="P42" s="1"/>
      <c r="Q42" s="1"/>
    </row>
    <row r="43" spans="1:17" ht="12.6" customHeight="1">
      <c r="A43" s="7" t="s">
        <v>0</v>
      </c>
      <c r="B43" s="10">
        <f t="shared" ref="B43:K43" si="9">B45*2.97*1.05*0.6</f>
        <v>46.777500000000011</v>
      </c>
      <c r="C43" s="10">
        <f t="shared" si="9"/>
        <v>43.222410000000004</v>
      </c>
      <c r="D43" s="10">
        <f t="shared" si="9"/>
        <v>39.667319999999997</v>
      </c>
      <c r="E43" s="10">
        <f t="shared" si="9"/>
        <v>35.738009999999996</v>
      </c>
      <c r="F43" s="10">
        <f t="shared" si="9"/>
        <v>33.866909999999997</v>
      </c>
      <c r="G43" s="10">
        <f t="shared" si="9"/>
        <v>31.621590000000005</v>
      </c>
      <c r="H43" s="10">
        <f t="shared" si="9"/>
        <v>29.189160000000005</v>
      </c>
      <c r="I43" s="10">
        <f t="shared" si="9"/>
        <v>26.382510000000007</v>
      </c>
      <c r="J43" s="10">
        <f t="shared" si="9"/>
        <v>25.446960000000008</v>
      </c>
      <c r="K43" s="10">
        <f t="shared" si="9"/>
        <v>18.523890000000002</v>
      </c>
      <c r="L43" s="14">
        <f>8*2.97*1.05*0.6</f>
        <v>14.968800000000002</v>
      </c>
      <c r="M43" s="14">
        <f>8*2.97*1.05*0.6</f>
        <v>14.968800000000002</v>
      </c>
      <c r="N43" s="14">
        <f>8*2.97*1.05*0.6</f>
        <v>14.968800000000002</v>
      </c>
      <c r="O43" s="14">
        <f>8*2.97*1.05*0.6</f>
        <v>14.968800000000002</v>
      </c>
      <c r="P43" s="37" t="s">
        <v>21</v>
      </c>
    </row>
    <row r="44" spans="1:17" ht="12.6" customHeight="1">
      <c r="A44" s="8" t="s">
        <v>1</v>
      </c>
      <c r="B44" s="11">
        <f t="shared" ref="B44:K44" si="10">B45*2.97/2*1.05*0.6</f>
        <v>23.388750000000005</v>
      </c>
      <c r="C44" s="11">
        <f t="shared" si="10"/>
        <v>21.611205000000002</v>
      </c>
      <c r="D44" s="11">
        <f t="shared" si="10"/>
        <v>19.833659999999998</v>
      </c>
      <c r="E44" s="11">
        <f t="shared" si="10"/>
        <v>17.869004999999998</v>
      </c>
      <c r="F44" s="11">
        <f t="shared" si="10"/>
        <v>16.933454999999999</v>
      </c>
      <c r="G44" s="11">
        <f t="shared" si="10"/>
        <v>15.810795000000002</v>
      </c>
      <c r="H44" s="11">
        <f t="shared" si="10"/>
        <v>14.594580000000002</v>
      </c>
      <c r="I44" s="11">
        <f t="shared" si="10"/>
        <v>13.191255000000004</v>
      </c>
      <c r="J44" s="11">
        <f t="shared" si="10"/>
        <v>12.723480000000004</v>
      </c>
      <c r="K44" s="11">
        <f t="shared" si="10"/>
        <v>9.2619450000000008</v>
      </c>
      <c r="L44" s="15">
        <v>8</v>
      </c>
      <c r="M44" s="15">
        <v>8</v>
      </c>
      <c r="N44" s="15">
        <v>8</v>
      </c>
      <c r="O44" s="15">
        <v>8</v>
      </c>
      <c r="P44" s="38"/>
    </row>
    <row r="45" spans="1:17" ht="12.6" customHeight="1">
      <c r="A45" s="9" t="s">
        <v>2</v>
      </c>
      <c r="B45" s="19">
        <f>B6+C9+D12+E15+F18+G21+H24+I27+J30+K33+L36+M39+N42+O45</f>
        <v>25.000000000000004</v>
      </c>
      <c r="C45" s="19">
        <f>C9+D12+E15+F18+G21+H24+I27+J30+K33+L36+M39+N42+O45</f>
        <v>23.099999999999998</v>
      </c>
      <c r="D45" s="19">
        <f>D12+E15+F18+G21+H24+I27+J30+K33+L36+M39+N42+O45</f>
        <v>21.2</v>
      </c>
      <c r="E45" s="19">
        <f>E15+F18+G21+H24+I27+J30+K33+L36+M39+N42+O45</f>
        <v>19.099999999999998</v>
      </c>
      <c r="F45" s="19">
        <f>F18+G21+H24+I27+J30+K33+L36+M39+N42+O45</f>
        <v>18.099999999999998</v>
      </c>
      <c r="G45" s="19">
        <f>G21+H24+I27+J30+K33+L36+M39+N42+O45</f>
        <v>16.900000000000002</v>
      </c>
      <c r="H45" s="19">
        <f>H24+I27+J30+K33+L36+M39+N42+O45</f>
        <v>15.600000000000001</v>
      </c>
      <c r="I45" s="19">
        <f>I27+J30+K33+L36+M39+N42+O45</f>
        <v>14.100000000000001</v>
      </c>
      <c r="J45" s="19">
        <f>J30+K33+L36+M39+N42+O45</f>
        <v>13.600000000000001</v>
      </c>
      <c r="K45" s="19">
        <f>K33+L36+M39+N42+O45</f>
        <v>9.9</v>
      </c>
      <c r="L45" s="19">
        <f>L36+M39+N42+O45</f>
        <v>7.8</v>
      </c>
      <c r="M45" s="19">
        <f>M39+N42+O45</f>
        <v>6.7</v>
      </c>
      <c r="N45" s="19">
        <f>N42+O45</f>
        <v>4.8</v>
      </c>
      <c r="O45" s="16">
        <v>0.8</v>
      </c>
      <c r="P45" s="39"/>
    </row>
    <row r="46" spans="1:17" ht="12.6" customHeight="1">
      <c r="P46" t="s">
        <v>13</v>
      </c>
    </row>
    <row r="48" spans="1:17" ht="12.6" customHeight="1">
      <c r="P48" s="1"/>
    </row>
  </sheetData>
  <mergeCells count="16">
    <mergeCell ref="M34:M36"/>
    <mergeCell ref="N37:N39"/>
    <mergeCell ref="O40:O42"/>
    <mergeCell ref="P43:P45"/>
    <mergeCell ref="G16:G18"/>
    <mergeCell ref="H19:H21"/>
    <mergeCell ref="I22:I24"/>
    <mergeCell ref="J25:J27"/>
    <mergeCell ref="K28:K30"/>
    <mergeCell ref="L31:L33"/>
    <mergeCell ref="F13:F15"/>
    <mergeCell ref="A1:A3"/>
    <mergeCell ref="B1:B3"/>
    <mergeCell ref="C4:C6"/>
    <mergeCell ref="D7:D9"/>
    <mergeCell ref="E10:E12"/>
  </mergeCells>
  <phoneticPr fontId="3" type="noConversion"/>
  <pageMargins left="0" right="0" top="0" bottom="0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20路(現金刷卡價)</vt:lpstr>
    </vt:vector>
  </TitlesOfParts>
  <Company>南投汽車客運股份有限公司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harry</dc:creator>
  <cp:lastModifiedBy>user</cp:lastModifiedBy>
  <cp:lastPrinted>2023-02-07T03:45:04Z</cp:lastPrinted>
  <dcterms:created xsi:type="dcterms:W3CDTF">2017-02-16T06:04:43Z</dcterms:created>
  <dcterms:modified xsi:type="dcterms:W3CDTF">2023-05-02T01:32:48Z</dcterms:modified>
</cp:coreProperties>
</file>