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75" windowWidth="16215" windowHeight="8895"/>
  </bookViews>
  <sheets>
    <sheet name="0779(現金刷卡價)" sheetId="3" r:id="rId1"/>
  </sheets>
  <calcPr calcId="145621"/>
</workbook>
</file>

<file path=xl/calcChain.xml><?xml version="1.0" encoding="utf-8"?>
<calcChain xmlns="http://schemas.openxmlformats.org/spreadsheetml/2006/main">
  <c r="G35" i="3"/>
  <c r="F35"/>
  <c r="E35"/>
  <c r="D35"/>
  <c r="C35"/>
  <c r="B35"/>
  <c r="G34"/>
  <c r="F34"/>
  <c r="E34"/>
  <c r="D34"/>
  <c r="C34"/>
  <c r="B34"/>
  <c r="G32"/>
  <c r="F32"/>
  <c r="E32"/>
  <c r="D32"/>
  <c r="C32"/>
  <c r="B32"/>
  <c r="G31"/>
  <c r="F31"/>
  <c r="E31"/>
  <c r="D31"/>
  <c r="C31"/>
  <c r="B31"/>
  <c r="F29"/>
  <c r="E29"/>
  <c r="D29"/>
  <c r="C29"/>
  <c r="B29"/>
  <c r="F28"/>
  <c r="E28"/>
  <c r="D28"/>
  <c r="C28"/>
  <c r="B28"/>
  <c r="F26"/>
  <c r="E26"/>
  <c r="D26"/>
  <c r="C26"/>
  <c r="B26"/>
  <c r="F25"/>
  <c r="E25"/>
  <c r="D25"/>
  <c r="C25"/>
  <c r="B25"/>
  <c r="E23"/>
  <c r="D23"/>
  <c r="C23"/>
  <c r="B23"/>
  <c r="E22"/>
  <c r="D22"/>
  <c r="C22"/>
  <c r="B22"/>
  <c r="D20"/>
  <c r="C20"/>
  <c r="B20"/>
  <c r="D19"/>
  <c r="C19"/>
  <c r="B19"/>
  <c r="C17"/>
  <c r="B17"/>
  <c r="C16"/>
  <c r="B16"/>
  <c r="B14"/>
  <c r="B13"/>
  <c r="B11"/>
  <c r="B10"/>
  <c r="L35"/>
  <c r="K35"/>
  <c r="J35"/>
  <c r="I35"/>
  <c r="H35"/>
  <c r="L34"/>
  <c r="K34"/>
  <c r="J34"/>
  <c r="I34"/>
  <c r="H34"/>
  <c r="K32"/>
  <c r="J32"/>
  <c r="I32"/>
  <c r="H32"/>
  <c r="K31"/>
  <c r="J31"/>
  <c r="I31"/>
  <c r="H31"/>
  <c r="J29"/>
  <c r="I29"/>
  <c r="H29"/>
  <c r="G29"/>
  <c r="J28"/>
  <c r="I28"/>
  <c r="H28"/>
  <c r="G28"/>
  <c r="I26"/>
  <c r="I25"/>
  <c r="H26"/>
  <c r="G26"/>
  <c r="H25"/>
  <c r="G25"/>
  <c r="H23"/>
  <c r="G23"/>
  <c r="F23"/>
  <c r="H22"/>
  <c r="G22"/>
  <c r="F22"/>
  <c r="G20"/>
  <c r="F20"/>
  <c r="E20"/>
  <c r="G19"/>
  <c r="F19"/>
  <c r="E19"/>
  <c r="F17"/>
  <c r="E17"/>
  <c r="D17"/>
  <c r="F16"/>
  <c r="E16"/>
  <c r="D16"/>
  <c r="E14"/>
  <c r="D14"/>
  <c r="C14"/>
  <c r="E13"/>
  <c r="D13"/>
  <c r="C13"/>
  <c r="D11"/>
  <c r="C11"/>
  <c r="D10"/>
  <c r="C10"/>
  <c r="C8"/>
  <c r="B8"/>
  <c r="C7"/>
  <c r="B7"/>
  <c r="B5"/>
  <c r="B4"/>
  <c r="B36"/>
  <c r="C36"/>
  <c r="D36"/>
  <c r="E36"/>
  <c r="F36"/>
  <c r="G36"/>
  <c r="H36"/>
  <c r="I36"/>
  <c r="J36"/>
  <c r="K36"/>
  <c r="J33"/>
  <c r="I33"/>
  <c r="H33"/>
  <c r="G33"/>
  <c r="F33"/>
  <c r="E33"/>
  <c r="D33"/>
  <c r="C33"/>
  <c r="B33"/>
  <c r="I30"/>
  <c r="H30"/>
  <c r="G30"/>
  <c r="F30"/>
  <c r="E30"/>
  <c r="D30"/>
  <c r="C30"/>
  <c r="B30"/>
  <c r="H27"/>
  <c r="G27"/>
  <c r="F27"/>
  <c r="E27"/>
  <c r="D27"/>
  <c r="C27"/>
  <c r="B27"/>
  <c r="G24"/>
  <c r="F24"/>
  <c r="E24"/>
  <c r="D24"/>
  <c r="C24"/>
  <c r="B24"/>
  <c r="F21"/>
  <c r="E21"/>
  <c r="D21"/>
  <c r="C21"/>
  <c r="B21"/>
  <c r="E18"/>
  <c r="D18"/>
  <c r="C18"/>
  <c r="B18"/>
  <c r="D15"/>
  <c r="C15"/>
  <c r="B15"/>
  <c r="C12"/>
  <c r="B12"/>
  <c r="B9"/>
</calcChain>
</file>

<file path=xl/sharedStrings.xml><?xml version="1.0" encoding="utf-8"?>
<sst xmlns="http://schemas.openxmlformats.org/spreadsheetml/2006/main" count="49" uniqueCount="19">
  <si>
    <t>全票</t>
  </si>
  <si>
    <t>半票</t>
  </si>
  <si>
    <t xml:space="preserve"> 里程 </t>
  </si>
  <si>
    <t>員林汽車客運公司行駛里程票價表</t>
    <phoneticPr fontId="5" type="noConversion"/>
  </si>
  <si>
    <t>站名</t>
    <phoneticPr fontId="3" type="noConversion"/>
  </si>
  <si>
    <t>臺鐵
田中站</t>
    <phoneticPr fontId="3" type="noConversion"/>
  </si>
  <si>
    <t>高鐵
彰化站</t>
    <phoneticPr fontId="3" type="noConversion"/>
  </si>
  <si>
    <t>十張犁
(田中貓村)</t>
    <phoneticPr fontId="3" type="noConversion"/>
  </si>
  <si>
    <t>北斗
環保公園</t>
    <phoneticPr fontId="3" type="noConversion"/>
  </si>
  <si>
    <t>交流道</t>
    <phoneticPr fontId="3" type="noConversion"/>
  </si>
  <si>
    <t>北斗</t>
    <phoneticPr fontId="3" type="noConversion"/>
  </si>
  <si>
    <t>明道
大學</t>
    <phoneticPr fontId="3" type="noConversion"/>
  </si>
  <si>
    <t>舊眉村</t>
    <phoneticPr fontId="3" type="noConversion"/>
  </si>
  <si>
    <t>水利前</t>
    <phoneticPr fontId="3" type="noConversion"/>
  </si>
  <si>
    <t xml:space="preserve">溪州
服務站前
</t>
    <phoneticPr fontId="3" type="noConversion"/>
  </si>
  <si>
    <t>明誠
宿舍</t>
    <phoneticPr fontId="3" type="noConversion"/>
  </si>
  <si>
    <t>溪洲
公園</t>
    <phoneticPr fontId="3" type="noConversion"/>
  </si>
  <si>
    <t>路線別：臺鐵田中站-北斗-溪州公園</t>
    <phoneticPr fontId="5" type="noConversion"/>
  </si>
  <si>
    <t>路線編號：0779(3008)8路</t>
    <phoneticPr fontId="5" type="noConversion"/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</si>
</sst>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76" formatCode="0.0_);[Red]\(0.0\)"/>
    <numFmt numFmtId="177" formatCode="0_ "/>
  </numFmts>
  <fonts count="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176" fontId="2" fillId="0" borderId="0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left" vertical="center"/>
    </xf>
    <xf numFmtId="0" fontId="0" fillId="0" borderId="0" xfId="1" applyNumberFormat="1" applyFont="1" applyBorder="1" applyAlignment="1"/>
    <xf numFmtId="177" fontId="2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76" fontId="2" fillId="0" borderId="2" xfId="1" applyNumberFormat="1" applyFont="1" applyFill="1" applyBorder="1" applyAlignment="1">
      <alignment horizontal="center" vertical="center"/>
    </xf>
    <xf numFmtId="176" fontId="2" fillId="0" borderId="3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7"/>
  <sheetViews>
    <sheetView tabSelected="1" workbookViewId="0">
      <selection activeCell="J15" sqref="J15"/>
    </sheetView>
  </sheetViews>
  <sheetFormatPr defaultRowHeight="16.5"/>
  <cols>
    <col min="2" max="9" width="9" style="11"/>
  </cols>
  <sheetData>
    <row r="1" spans="1:17" ht="13.5" customHeight="1">
      <c r="A1" s="25" t="s">
        <v>4</v>
      </c>
      <c r="B1" s="19" t="s">
        <v>5</v>
      </c>
      <c r="C1" s="14"/>
    </row>
    <row r="2" spans="1:17" ht="13.5" customHeight="1">
      <c r="A2" s="26"/>
      <c r="B2" s="20"/>
    </row>
    <row r="3" spans="1:17" ht="13.5" customHeight="1">
      <c r="A3" s="27"/>
      <c r="B3" s="21"/>
      <c r="C3" s="9"/>
      <c r="D3" s="9"/>
      <c r="E3" s="9"/>
      <c r="F3" s="9"/>
      <c r="G3" s="9"/>
      <c r="H3" s="9"/>
      <c r="I3" s="9"/>
      <c r="J3" s="10" t="s">
        <v>3</v>
      </c>
      <c r="K3" s="10"/>
      <c r="L3" s="10"/>
      <c r="M3" s="10"/>
      <c r="N3" s="1"/>
      <c r="O3" s="1"/>
      <c r="P3" s="1"/>
      <c r="Q3" s="1"/>
    </row>
    <row r="4" spans="1:17" ht="14.1" customHeight="1">
      <c r="A4" s="3" t="s">
        <v>0</v>
      </c>
      <c r="B4" s="7">
        <f>8*2.97*1.05</f>
        <v>24.948000000000004</v>
      </c>
      <c r="C4" s="19" t="s">
        <v>6</v>
      </c>
      <c r="D4" s="9"/>
      <c r="E4" s="9"/>
      <c r="F4" s="9"/>
      <c r="G4" s="9"/>
      <c r="H4" s="9"/>
      <c r="I4" s="9"/>
      <c r="J4" s="10" t="s">
        <v>18</v>
      </c>
      <c r="K4" s="10"/>
      <c r="L4" s="10"/>
      <c r="M4" s="10"/>
      <c r="N4" s="1"/>
      <c r="O4" s="1"/>
      <c r="P4" s="1"/>
      <c r="Q4" s="1"/>
    </row>
    <row r="5" spans="1:17" ht="14.1" customHeight="1">
      <c r="A5" s="4" t="s">
        <v>1</v>
      </c>
      <c r="B5" s="8">
        <f>8*2.97/2*1.05</f>
        <v>12.474000000000002</v>
      </c>
      <c r="C5" s="20"/>
      <c r="D5" s="9"/>
      <c r="E5" s="9"/>
      <c r="F5" s="9"/>
      <c r="G5" s="9"/>
      <c r="H5" s="9"/>
      <c r="I5" s="9"/>
      <c r="J5" s="10" t="s">
        <v>17</v>
      </c>
      <c r="K5" s="10"/>
      <c r="L5" s="10"/>
      <c r="M5" s="10"/>
      <c r="N5" s="1"/>
      <c r="O5" s="1"/>
      <c r="P5" s="1"/>
      <c r="Q5" s="1"/>
    </row>
    <row r="6" spans="1:17" ht="14.1" customHeight="1">
      <c r="A6" s="17" t="s">
        <v>2</v>
      </c>
      <c r="B6" s="12">
        <v>3.95</v>
      </c>
      <c r="C6" s="21"/>
      <c r="D6" s="9"/>
      <c r="E6" s="9"/>
      <c r="F6" s="9"/>
      <c r="G6" s="9"/>
      <c r="H6" s="9"/>
      <c r="I6" s="9"/>
      <c r="J6" s="1"/>
      <c r="K6" s="1"/>
      <c r="L6" s="1"/>
      <c r="M6" s="1"/>
      <c r="N6" s="1"/>
      <c r="O6" s="1"/>
      <c r="P6" s="1"/>
      <c r="Q6" s="1"/>
    </row>
    <row r="7" spans="1:17" ht="14.1" customHeight="1">
      <c r="A7" s="3" t="s">
        <v>0</v>
      </c>
      <c r="B7" s="7">
        <f t="shared" ref="B7:C7" si="0">8*2.97*1.05</f>
        <v>24.948000000000004</v>
      </c>
      <c r="C7" s="7">
        <f t="shared" si="0"/>
        <v>24.948000000000004</v>
      </c>
      <c r="D7" s="23" t="s">
        <v>7</v>
      </c>
      <c r="E7" s="9"/>
      <c r="F7" s="9"/>
      <c r="G7" s="9"/>
      <c r="H7" s="9"/>
      <c r="I7" s="9"/>
      <c r="J7" s="1"/>
      <c r="K7" s="1"/>
      <c r="L7" s="1"/>
      <c r="M7" s="1"/>
      <c r="N7" s="1"/>
      <c r="O7" s="1"/>
      <c r="P7" s="1"/>
      <c r="Q7" s="1"/>
    </row>
    <row r="8" spans="1:17" ht="14.1" customHeight="1">
      <c r="A8" s="4" t="s">
        <v>1</v>
      </c>
      <c r="B8" s="8">
        <f t="shared" ref="B8:C8" si="1">8*2.97/2*1.05</f>
        <v>12.474000000000002</v>
      </c>
      <c r="C8" s="8">
        <f t="shared" si="1"/>
        <v>12.474000000000002</v>
      </c>
      <c r="D8" s="24"/>
      <c r="E8" s="9"/>
      <c r="F8" s="9"/>
      <c r="G8" s="9"/>
      <c r="H8" s="9"/>
      <c r="I8" s="9"/>
      <c r="J8" s="5"/>
      <c r="K8" s="1"/>
      <c r="L8" s="1"/>
      <c r="M8" s="1"/>
      <c r="N8" s="1"/>
      <c r="O8" s="1"/>
      <c r="P8" s="1"/>
      <c r="Q8" s="1"/>
    </row>
    <row r="9" spans="1:17" ht="14.1" customHeight="1">
      <c r="A9" s="18" t="s">
        <v>2</v>
      </c>
      <c r="B9" s="13">
        <f>B6+C9</f>
        <v>6.45</v>
      </c>
      <c r="C9" s="13">
        <v>2.5</v>
      </c>
      <c r="D9" s="24"/>
      <c r="E9" s="16"/>
      <c r="F9" s="9"/>
      <c r="G9" s="9"/>
      <c r="H9" s="9"/>
      <c r="I9" s="9"/>
      <c r="K9" s="1"/>
      <c r="L9" s="1"/>
      <c r="M9" s="1"/>
      <c r="N9" s="1"/>
      <c r="O9" s="1"/>
      <c r="P9" s="1"/>
      <c r="Q9" s="1"/>
    </row>
    <row r="10" spans="1:17" ht="14.1" customHeight="1">
      <c r="A10" s="3" t="s">
        <v>0</v>
      </c>
      <c r="B10" s="7">
        <f>B12*2.97*1.05</f>
        <v>27.286875000000002</v>
      </c>
      <c r="C10" s="7">
        <f t="shared" ref="C10:D10" si="2">8*2.97*1.05</f>
        <v>24.948000000000004</v>
      </c>
      <c r="D10" s="7">
        <f t="shared" si="2"/>
        <v>24.948000000000004</v>
      </c>
      <c r="E10" s="28" t="s">
        <v>8</v>
      </c>
      <c r="F10" s="9"/>
      <c r="G10" s="9"/>
      <c r="H10" s="9"/>
      <c r="I10" s="9"/>
      <c r="J10" s="5"/>
      <c r="K10" s="1"/>
      <c r="L10" s="1"/>
      <c r="M10" s="1"/>
      <c r="N10" s="1"/>
      <c r="O10" s="1"/>
      <c r="P10" s="1"/>
      <c r="Q10" s="1"/>
    </row>
    <row r="11" spans="1:17" ht="14.1" customHeight="1">
      <c r="A11" s="4" t="s">
        <v>1</v>
      </c>
      <c r="B11" s="8">
        <f>B12*2.97/2*1.05</f>
        <v>13.643437500000001</v>
      </c>
      <c r="C11" s="8">
        <f t="shared" ref="C11:D11" si="3">8*2.97/2*1.05</f>
        <v>12.474000000000002</v>
      </c>
      <c r="D11" s="8">
        <f t="shared" si="3"/>
        <v>12.474000000000002</v>
      </c>
      <c r="E11" s="26"/>
      <c r="F11" s="9"/>
      <c r="G11" s="9"/>
      <c r="H11" s="9"/>
      <c r="I11" s="9"/>
      <c r="J11" s="6"/>
      <c r="K11" s="1"/>
      <c r="L11" s="1"/>
      <c r="M11" s="1"/>
      <c r="N11" s="1"/>
      <c r="O11" s="1"/>
      <c r="P11" s="1"/>
      <c r="Q11" s="1"/>
    </row>
    <row r="12" spans="1:17" ht="14.1" customHeight="1">
      <c r="A12" s="18" t="s">
        <v>2</v>
      </c>
      <c r="B12" s="13">
        <f>B6+C9+D12</f>
        <v>8.75</v>
      </c>
      <c r="C12" s="13">
        <f>C9+D12</f>
        <v>4.8</v>
      </c>
      <c r="D12" s="13">
        <v>2.2999999999999998</v>
      </c>
      <c r="E12" s="27"/>
      <c r="F12" s="16"/>
      <c r="G12" s="9"/>
      <c r="H12" s="9"/>
      <c r="I12" s="9"/>
      <c r="J12" s="1"/>
      <c r="K12" s="1"/>
      <c r="L12" s="1"/>
      <c r="M12" s="1"/>
      <c r="N12" s="1"/>
      <c r="O12" s="1"/>
      <c r="P12" s="1"/>
      <c r="Q12" s="1"/>
    </row>
    <row r="13" spans="1:17" ht="14.1" customHeight="1">
      <c r="A13" s="3" t="s">
        <v>0</v>
      </c>
      <c r="B13" s="7">
        <f>B15*2.97*1.05</f>
        <v>36.018675000000009</v>
      </c>
      <c r="C13" s="7">
        <f t="shared" ref="C13:E13" si="4">8*2.97*1.05</f>
        <v>24.948000000000004</v>
      </c>
      <c r="D13" s="7">
        <f t="shared" si="4"/>
        <v>24.948000000000004</v>
      </c>
      <c r="E13" s="7">
        <f t="shared" si="4"/>
        <v>24.948000000000004</v>
      </c>
      <c r="F13" s="22" t="s">
        <v>10</v>
      </c>
      <c r="G13" s="9"/>
      <c r="H13" s="9"/>
      <c r="I13" s="9"/>
      <c r="J13" s="1"/>
      <c r="K13" s="1"/>
      <c r="L13" s="1"/>
      <c r="M13" s="1"/>
      <c r="N13" s="1"/>
      <c r="O13" s="1"/>
      <c r="P13" s="1"/>
      <c r="Q13" s="1"/>
    </row>
    <row r="14" spans="1:17" ht="14.1" customHeight="1">
      <c r="A14" s="4" t="s">
        <v>1</v>
      </c>
      <c r="B14" s="8">
        <f>B15*2.97/2*1.05</f>
        <v>18.009337500000004</v>
      </c>
      <c r="C14" s="8">
        <f t="shared" ref="C14:E14" si="5">8*2.97/2*1.05</f>
        <v>12.474000000000002</v>
      </c>
      <c r="D14" s="8">
        <f t="shared" si="5"/>
        <v>12.474000000000002</v>
      </c>
      <c r="E14" s="8">
        <f t="shared" si="5"/>
        <v>12.474000000000002</v>
      </c>
      <c r="F14" s="20"/>
      <c r="G14" s="9"/>
      <c r="H14" s="9"/>
      <c r="I14" s="9"/>
      <c r="J14" s="1"/>
      <c r="K14" s="1"/>
      <c r="L14" s="1"/>
      <c r="M14" s="1"/>
      <c r="N14" s="1"/>
      <c r="O14" s="1"/>
      <c r="P14" s="1"/>
      <c r="Q14" s="1"/>
    </row>
    <row r="15" spans="1:17" ht="14.1" customHeight="1">
      <c r="A15" s="18" t="s">
        <v>2</v>
      </c>
      <c r="B15" s="13">
        <f>B6+C9+D12+E15</f>
        <v>11.55</v>
      </c>
      <c r="C15" s="13">
        <f>C9+D12+E15</f>
        <v>7.6</v>
      </c>
      <c r="D15" s="13">
        <f>D12+E15</f>
        <v>5.0999999999999996</v>
      </c>
      <c r="E15" s="13">
        <v>2.8</v>
      </c>
      <c r="F15" s="21"/>
      <c r="G15" s="16"/>
      <c r="H15" s="9"/>
      <c r="I15" s="9"/>
      <c r="J15" s="1"/>
      <c r="K15" s="1"/>
      <c r="L15" s="1"/>
      <c r="M15" s="1"/>
      <c r="N15" s="1"/>
      <c r="O15" s="1"/>
      <c r="P15" s="1"/>
      <c r="Q15" s="1"/>
    </row>
    <row r="16" spans="1:17" ht="14.1" customHeight="1">
      <c r="A16" s="3" t="s">
        <v>0</v>
      </c>
      <c r="B16" s="7">
        <f t="shared" ref="B16:C16" si="6">B18*2.97*1.05</f>
        <v>44.126775000000002</v>
      </c>
      <c r="C16" s="7">
        <f t="shared" si="6"/>
        <v>31.808700000000002</v>
      </c>
      <c r="D16" s="7">
        <f t="shared" ref="D16:F16" si="7">8*2.97*1.05</f>
        <v>24.948000000000004</v>
      </c>
      <c r="E16" s="7">
        <f t="shared" si="7"/>
        <v>24.948000000000004</v>
      </c>
      <c r="F16" s="7">
        <f t="shared" si="7"/>
        <v>24.948000000000004</v>
      </c>
      <c r="G16" s="22" t="s">
        <v>9</v>
      </c>
      <c r="H16" s="9"/>
      <c r="I16" s="9"/>
      <c r="J16" s="1"/>
      <c r="K16" s="1"/>
      <c r="L16" s="1"/>
      <c r="M16" s="1"/>
      <c r="N16" s="1"/>
      <c r="O16" s="1"/>
      <c r="P16" s="1"/>
      <c r="Q16" s="1"/>
    </row>
    <row r="17" spans="1:17" ht="14.1" customHeight="1">
      <c r="A17" s="4" t="s">
        <v>1</v>
      </c>
      <c r="B17" s="8">
        <f t="shared" ref="B17:C17" si="8">B18*2.97/2*1.05</f>
        <v>22.063387500000001</v>
      </c>
      <c r="C17" s="8">
        <f t="shared" si="8"/>
        <v>15.904350000000001</v>
      </c>
      <c r="D17" s="8">
        <f t="shared" ref="D17:F17" si="9">8*2.97/2*1.05</f>
        <v>12.474000000000002</v>
      </c>
      <c r="E17" s="8">
        <f t="shared" si="9"/>
        <v>12.474000000000002</v>
      </c>
      <c r="F17" s="8">
        <f t="shared" si="9"/>
        <v>12.474000000000002</v>
      </c>
      <c r="G17" s="20"/>
      <c r="H17" s="9"/>
      <c r="I17" s="9"/>
      <c r="J17" s="1"/>
      <c r="K17" s="1"/>
      <c r="L17" s="1"/>
      <c r="M17" s="1"/>
      <c r="N17" s="1"/>
      <c r="O17" s="1"/>
      <c r="P17" s="1"/>
      <c r="Q17" s="1"/>
    </row>
    <row r="18" spans="1:17" ht="14.1" customHeight="1">
      <c r="A18" s="18" t="s">
        <v>2</v>
      </c>
      <c r="B18" s="13">
        <f>B6+C9+D12+E15+F18</f>
        <v>14.15</v>
      </c>
      <c r="C18" s="13">
        <f>C9+D12+E15+F18</f>
        <v>10.199999999999999</v>
      </c>
      <c r="D18" s="13">
        <f>D12+E15+F18</f>
        <v>7.6999999999999993</v>
      </c>
      <c r="E18" s="13">
        <f>E15+F18</f>
        <v>5.4</v>
      </c>
      <c r="F18" s="13">
        <v>2.6</v>
      </c>
      <c r="G18" s="21"/>
      <c r="H18" s="9"/>
      <c r="I18" s="9"/>
      <c r="J18" s="1"/>
      <c r="K18" s="1"/>
      <c r="L18" s="1"/>
      <c r="M18" s="1"/>
      <c r="N18" s="1"/>
      <c r="O18" s="1"/>
      <c r="P18" s="1"/>
      <c r="Q18" s="1"/>
    </row>
    <row r="19" spans="1:17" ht="14.1" customHeight="1">
      <c r="A19" s="3" t="s">
        <v>0</v>
      </c>
      <c r="B19" s="7">
        <f t="shared" ref="B19:D19" si="10">B21*2.97*1.05</f>
        <v>51.61117500000001</v>
      </c>
      <c r="C19" s="7">
        <f t="shared" si="10"/>
        <v>39.293100000000003</v>
      </c>
      <c r="D19" s="7">
        <f t="shared" si="10"/>
        <v>31.496850000000002</v>
      </c>
      <c r="E19" s="7">
        <f t="shared" ref="E19:G19" si="11">8*2.97*1.05</f>
        <v>24.948000000000004</v>
      </c>
      <c r="F19" s="7">
        <f t="shared" si="11"/>
        <v>24.948000000000004</v>
      </c>
      <c r="G19" s="7">
        <f t="shared" si="11"/>
        <v>24.948000000000004</v>
      </c>
      <c r="H19" s="19" t="s">
        <v>11</v>
      </c>
      <c r="I19" s="9"/>
      <c r="J19" s="1"/>
      <c r="K19" s="1"/>
      <c r="L19" s="1"/>
      <c r="M19" s="1"/>
      <c r="N19" s="1"/>
      <c r="O19" s="1"/>
      <c r="P19" s="1"/>
      <c r="Q19" s="1"/>
    </row>
    <row r="20" spans="1:17" ht="14.1" customHeight="1">
      <c r="A20" s="4" t="s">
        <v>1</v>
      </c>
      <c r="B20" s="8">
        <f t="shared" ref="B20:D20" si="12">B21*2.97/2*1.05</f>
        <v>25.805587500000005</v>
      </c>
      <c r="C20" s="8">
        <f t="shared" si="12"/>
        <v>19.646550000000001</v>
      </c>
      <c r="D20" s="8">
        <f t="shared" si="12"/>
        <v>15.748425000000001</v>
      </c>
      <c r="E20" s="8">
        <f t="shared" ref="E20:G20" si="13">8*2.97/2*1.05</f>
        <v>12.474000000000002</v>
      </c>
      <c r="F20" s="8">
        <f t="shared" si="13"/>
        <v>12.474000000000002</v>
      </c>
      <c r="G20" s="8">
        <f t="shared" si="13"/>
        <v>12.474000000000002</v>
      </c>
      <c r="H20" s="20"/>
      <c r="I20" s="2"/>
      <c r="J20" s="1"/>
      <c r="K20" s="1"/>
      <c r="L20" s="1"/>
      <c r="M20" s="1"/>
      <c r="N20" s="1"/>
      <c r="O20" s="1"/>
      <c r="P20" s="1"/>
      <c r="Q20" s="1"/>
    </row>
    <row r="21" spans="1:17" ht="14.1" customHeight="1">
      <c r="A21" s="18" t="s">
        <v>2</v>
      </c>
      <c r="B21" s="13">
        <f>B6+C9+D12+E15+F18+G21</f>
        <v>16.55</v>
      </c>
      <c r="C21" s="13">
        <f>C9+D12+E15+F18+G21</f>
        <v>12.6</v>
      </c>
      <c r="D21" s="13">
        <f>D12+E15+F18+G21</f>
        <v>10.1</v>
      </c>
      <c r="E21" s="13">
        <f>E15+F18+G21</f>
        <v>7.8000000000000007</v>
      </c>
      <c r="F21" s="13">
        <f>F18+G21</f>
        <v>5</v>
      </c>
      <c r="G21" s="13">
        <v>2.4</v>
      </c>
      <c r="H21" s="21"/>
      <c r="I21" s="9"/>
      <c r="J21" s="1"/>
      <c r="K21" s="1"/>
      <c r="L21" s="1"/>
      <c r="M21" s="1"/>
      <c r="N21" s="1"/>
      <c r="O21" s="1"/>
      <c r="P21" s="1"/>
      <c r="Q21" s="1"/>
    </row>
    <row r="22" spans="1:17" ht="14.1" customHeight="1">
      <c r="A22" s="3" t="s">
        <v>0</v>
      </c>
      <c r="B22" s="7">
        <f t="shared" ref="B22:E22" si="14">B24*2.97*1.05</f>
        <v>60.654825000000002</v>
      </c>
      <c r="C22" s="7">
        <f t="shared" si="14"/>
        <v>48.336750000000009</v>
      </c>
      <c r="D22" s="7">
        <f t="shared" si="14"/>
        <v>40.540500000000002</v>
      </c>
      <c r="E22" s="7">
        <f t="shared" si="14"/>
        <v>33.367950000000008</v>
      </c>
      <c r="F22" s="7">
        <f t="shared" ref="F22:H22" si="15">8*2.97*1.05</f>
        <v>24.948000000000004</v>
      </c>
      <c r="G22" s="7">
        <f t="shared" si="15"/>
        <v>24.948000000000004</v>
      </c>
      <c r="H22" s="7">
        <f t="shared" si="15"/>
        <v>24.948000000000004</v>
      </c>
      <c r="I22" s="25" t="s">
        <v>12</v>
      </c>
      <c r="J22" s="1"/>
      <c r="K22" s="1"/>
      <c r="L22" s="1"/>
      <c r="M22" s="1"/>
      <c r="N22" s="1"/>
      <c r="O22" s="1"/>
      <c r="P22" s="1"/>
      <c r="Q22" s="1"/>
    </row>
    <row r="23" spans="1:17" ht="14.1" customHeight="1">
      <c r="A23" s="4" t="s">
        <v>1</v>
      </c>
      <c r="B23" s="8">
        <f t="shared" ref="B23:E23" si="16">B24*2.97/2*1.05</f>
        <v>30.327412500000001</v>
      </c>
      <c r="C23" s="8">
        <f t="shared" si="16"/>
        <v>24.168375000000005</v>
      </c>
      <c r="D23" s="8">
        <f t="shared" si="16"/>
        <v>20.270250000000001</v>
      </c>
      <c r="E23" s="8">
        <f t="shared" si="16"/>
        <v>16.683975000000004</v>
      </c>
      <c r="F23" s="8">
        <f t="shared" ref="F23:H23" si="17">8*2.97/2*1.05</f>
        <v>12.474000000000002</v>
      </c>
      <c r="G23" s="8">
        <f t="shared" si="17"/>
        <v>12.474000000000002</v>
      </c>
      <c r="H23" s="8">
        <f t="shared" si="17"/>
        <v>12.474000000000002</v>
      </c>
      <c r="I23" s="26"/>
      <c r="K23" s="1"/>
      <c r="L23" s="1"/>
      <c r="M23" s="1"/>
      <c r="N23" s="1"/>
      <c r="O23" s="1"/>
      <c r="P23" s="1"/>
      <c r="Q23" s="1"/>
    </row>
    <row r="24" spans="1:17" ht="14.1" customHeight="1">
      <c r="A24" s="18" t="s">
        <v>2</v>
      </c>
      <c r="B24" s="13">
        <f>B6+C9+D12+E15+F18+G21+H24</f>
        <v>19.45</v>
      </c>
      <c r="C24" s="13">
        <f>C9+D12+E15+F18+G21+H24</f>
        <v>15.5</v>
      </c>
      <c r="D24" s="13">
        <f>D12+E15+F18+G21+H24</f>
        <v>13</v>
      </c>
      <c r="E24" s="13">
        <f>E15+F18+G21+H24</f>
        <v>10.700000000000001</v>
      </c>
      <c r="F24" s="13">
        <f>F18+G21+H24</f>
        <v>7.9</v>
      </c>
      <c r="G24" s="13">
        <f>G21+H24</f>
        <v>5.3</v>
      </c>
      <c r="H24" s="13">
        <v>2.9</v>
      </c>
      <c r="I24" s="27"/>
      <c r="J24" s="1"/>
      <c r="K24" s="1"/>
      <c r="L24" s="1"/>
      <c r="M24" s="1"/>
      <c r="N24" s="1"/>
      <c r="O24" s="1"/>
      <c r="P24" s="1"/>
      <c r="Q24" s="1"/>
    </row>
    <row r="25" spans="1:17" ht="14.1" customHeight="1">
      <c r="A25" s="3" t="s">
        <v>0</v>
      </c>
      <c r="B25" s="7">
        <f t="shared" ref="B25:F25" si="18">B27*2.97*1.05</f>
        <v>64.397024999999999</v>
      </c>
      <c r="C25" s="7">
        <f t="shared" si="18"/>
        <v>52.078950000000006</v>
      </c>
      <c r="D25" s="7">
        <f t="shared" si="18"/>
        <v>44.282699999999998</v>
      </c>
      <c r="E25" s="7">
        <f t="shared" si="18"/>
        <v>37.110150000000004</v>
      </c>
      <c r="F25" s="7">
        <f t="shared" si="18"/>
        <v>28.378350000000001</v>
      </c>
      <c r="G25" s="7">
        <f t="shared" ref="G25:I25" si="19">8*2.97*1.05</f>
        <v>24.948000000000004</v>
      </c>
      <c r="H25" s="7">
        <f t="shared" si="19"/>
        <v>24.948000000000004</v>
      </c>
      <c r="I25" s="7">
        <f t="shared" si="19"/>
        <v>24.948000000000004</v>
      </c>
      <c r="J25" s="25" t="s">
        <v>13</v>
      </c>
      <c r="K25" s="1"/>
      <c r="L25" s="1"/>
      <c r="M25" s="1"/>
      <c r="N25" s="1"/>
      <c r="O25" s="1"/>
      <c r="P25" s="1"/>
      <c r="Q25" s="1"/>
    </row>
    <row r="26" spans="1:17" ht="14.1" customHeight="1">
      <c r="A26" s="4" t="s">
        <v>1</v>
      </c>
      <c r="B26" s="8">
        <f t="shared" ref="B26:F26" si="20">B27*2.97/2*1.05</f>
        <v>32.1985125</v>
      </c>
      <c r="C26" s="8">
        <f t="shared" si="20"/>
        <v>26.039475000000003</v>
      </c>
      <c r="D26" s="8">
        <f t="shared" si="20"/>
        <v>22.141349999999999</v>
      </c>
      <c r="E26" s="8">
        <f t="shared" si="20"/>
        <v>18.555075000000002</v>
      </c>
      <c r="F26" s="8">
        <f t="shared" si="20"/>
        <v>14.189175000000001</v>
      </c>
      <c r="G26" s="8">
        <f t="shared" ref="G26:I26" si="21">8*2.97/2*1.05</f>
        <v>12.474000000000002</v>
      </c>
      <c r="H26" s="8">
        <f t="shared" si="21"/>
        <v>12.474000000000002</v>
      </c>
      <c r="I26" s="8">
        <f t="shared" si="21"/>
        <v>12.474000000000002</v>
      </c>
      <c r="J26" s="26"/>
      <c r="K26" s="9"/>
      <c r="L26" s="9"/>
      <c r="M26" s="1"/>
      <c r="N26" s="1"/>
      <c r="O26" s="1"/>
      <c r="P26" s="1"/>
      <c r="Q26" s="1"/>
    </row>
    <row r="27" spans="1:17" ht="14.1" customHeight="1">
      <c r="A27" s="18" t="s">
        <v>2</v>
      </c>
      <c r="B27" s="12">
        <f>B6+C9+D12+E15+F18+G21+H24+I27</f>
        <v>20.65</v>
      </c>
      <c r="C27" s="12">
        <f>C9+D12+E15+F18+G21+H24+I27</f>
        <v>16.7</v>
      </c>
      <c r="D27" s="12">
        <f>D12+E15+F18+G21+H24+I27</f>
        <v>14.2</v>
      </c>
      <c r="E27" s="12">
        <f>E15+F18+G21+H24+I27</f>
        <v>11.9</v>
      </c>
      <c r="F27" s="12">
        <f>F18+G21+H24+I27</f>
        <v>9.1</v>
      </c>
      <c r="G27" s="12">
        <f>G21+H24+I27</f>
        <v>6.5</v>
      </c>
      <c r="H27" s="12">
        <f>H24+I27</f>
        <v>4.0999999999999996</v>
      </c>
      <c r="I27" s="13">
        <v>1.2</v>
      </c>
      <c r="J27" s="27"/>
      <c r="K27" s="16"/>
      <c r="L27" s="9"/>
      <c r="M27" s="1"/>
      <c r="N27" s="1"/>
      <c r="O27" s="1"/>
      <c r="P27" s="1"/>
      <c r="Q27" s="1"/>
    </row>
    <row r="28" spans="1:17" ht="14.1" customHeight="1">
      <c r="A28" s="3" t="s">
        <v>0</v>
      </c>
      <c r="B28" s="7">
        <f t="shared" ref="B28:F28" si="22">B30*2.97*1.05</f>
        <v>66.891825000000011</v>
      </c>
      <c r="C28" s="7">
        <f t="shared" si="22"/>
        <v>54.573750000000004</v>
      </c>
      <c r="D28" s="7">
        <f t="shared" si="22"/>
        <v>46.777500000000003</v>
      </c>
      <c r="E28" s="7">
        <f t="shared" si="22"/>
        <v>39.604950000000009</v>
      </c>
      <c r="F28" s="7">
        <f t="shared" si="22"/>
        <v>30.873150000000003</v>
      </c>
      <c r="G28" s="7">
        <f t="shared" ref="G28:J28" si="23">8*2.97*1.05</f>
        <v>24.948000000000004</v>
      </c>
      <c r="H28" s="7">
        <f t="shared" si="23"/>
        <v>24.948000000000004</v>
      </c>
      <c r="I28" s="7">
        <f t="shared" si="23"/>
        <v>24.948000000000004</v>
      </c>
      <c r="J28" s="7">
        <f t="shared" si="23"/>
        <v>24.948000000000004</v>
      </c>
      <c r="K28" s="28" t="s">
        <v>14</v>
      </c>
      <c r="L28" s="9"/>
      <c r="M28" s="1"/>
      <c r="N28" s="1"/>
      <c r="O28" s="1"/>
      <c r="P28" s="1"/>
      <c r="Q28" s="1"/>
    </row>
    <row r="29" spans="1:17" ht="14.1" customHeight="1">
      <c r="A29" s="4" t="s">
        <v>1</v>
      </c>
      <c r="B29" s="8">
        <f t="shared" ref="B29:F29" si="24">B30*2.97/2*1.05</f>
        <v>33.445912500000006</v>
      </c>
      <c r="C29" s="8">
        <f t="shared" si="24"/>
        <v>27.286875000000002</v>
      </c>
      <c r="D29" s="8">
        <f t="shared" si="24"/>
        <v>23.388750000000002</v>
      </c>
      <c r="E29" s="8">
        <f t="shared" si="24"/>
        <v>19.802475000000005</v>
      </c>
      <c r="F29" s="8">
        <f t="shared" si="24"/>
        <v>15.436575000000001</v>
      </c>
      <c r="G29" s="8">
        <f t="shared" ref="G29:J29" si="25">8*2.97/2*1.05</f>
        <v>12.474000000000002</v>
      </c>
      <c r="H29" s="8">
        <f t="shared" si="25"/>
        <v>12.474000000000002</v>
      </c>
      <c r="I29" s="8">
        <f t="shared" si="25"/>
        <v>12.474000000000002</v>
      </c>
      <c r="J29" s="8">
        <f t="shared" si="25"/>
        <v>12.474000000000002</v>
      </c>
      <c r="K29" s="26"/>
      <c r="L29" s="9"/>
      <c r="M29" s="1"/>
      <c r="N29" s="1"/>
      <c r="O29" s="1"/>
      <c r="P29" s="1"/>
      <c r="Q29" s="1"/>
    </row>
    <row r="30" spans="1:17" ht="14.1" customHeight="1">
      <c r="A30" s="18" t="s">
        <v>2</v>
      </c>
      <c r="B30" s="13">
        <f>B6+C9+D12+E15+F18+G21+H24+I27+J30</f>
        <v>21.45</v>
      </c>
      <c r="C30" s="13">
        <f>C9+D12+E15+F18+G21+H24+I27+J30</f>
        <v>17.5</v>
      </c>
      <c r="D30" s="13">
        <f>D12+E15+F18+G21+H24+I27+J30</f>
        <v>15</v>
      </c>
      <c r="E30" s="13">
        <f>E15+F18+G21+H24+I27+J30</f>
        <v>12.700000000000001</v>
      </c>
      <c r="F30" s="13">
        <f>F18+G21+H24+I27+J30</f>
        <v>9.9</v>
      </c>
      <c r="G30" s="13">
        <f>G21+H24+I27+J30</f>
        <v>7.3</v>
      </c>
      <c r="H30" s="13">
        <f>H24+I27+J30</f>
        <v>4.8999999999999995</v>
      </c>
      <c r="I30" s="13">
        <f>I27+J30</f>
        <v>2</v>
      </c>
      <c r="J30" s="13">
        <v>0.8</v>
      </c>
      <c r="K30" s="26"/>
      <c r="L30" s="16"/>
      <c r="M30" s="1"/>
      <c r="N30" s="1"/>
      <c r="O30" s="1"/>
      <c r="P30" s="1"/>
      <c r="Q30" s="1"/>
    </row>
    <row r="31" spans="1:17" ht="14.1" customHeight="1">
      <c r="A31" s="3" t="s">
        <v>0</v>
      </c>
      <c r="B31" s="7">
        <f t="shared" ref="B31:G31" si="26">B33*2.97*1.05</f>
        <v>70.945875000000015</v>
      </c>
      <c r="C31" s="7">
        <f t="shared" si="26"/>
        <v>58.627800000000008</v>
      </c>
      <c r="D31" s="7">
        <f t="shared" si="26"/>
        <v>50.831550000000014</v>
      </c>
      <c r="E31" s="7">
        <f t="shared" si="26"/>
        <v>43.659000000000006</v>
      </c>
      <c r="F31" s="7">
        <f t="shared" si="26"/>
        <v>34.927200000000006</v>
      </c>
      <c r="G31" s="7">
        <f t="shared" si="26"/>
        <v>26.819100000000002</v>
      </c>
      <c r="H31" s="7">
        <f t="shared" ref="H31:K31" si="27">8*2.97*1.05</f>
        <v>24.948000000000004</v>
      </c>
      <c r="I31" s="7">
        <f t="shared" si="27"/>
        <v>24.948000000000004</v>
      </c>
      <c r="J31" s="7">
        <f t="shared" si="27"/>
        <v>24.948000000000004</v>
      </c>
      <c r="K31" s="7">
        <f t="shared" si="27"/>
        <v>24.948000000000004</v>
      </c>
      <c r="L31" s="28" t="s">
        <v>15</v>
      </c>
      <c r="M31" s="1"/>
      <c r="N31" s="1"/>
      <c r="O31" s="1"/>
      <c r="P31" s="1"/>
      <c r="Q31" s="1"/>
    </row>
    <row r="32" spans="1:17" ht="14.1" customHeight="1">
      <c r="A32" s="4" t="s">
        <v>1</v>
      </c>
      <c r="B32" s="8">
        <f t="shared" ref="B32:G32" si="28">B33*2.97/2*1.05</f>
        <v>35.472937500000008</v>
      </c>
      <c r="C32" s="8">
        <f t="shared" si="28"/>
        <v>29.313900000000004</v>
      </c>
      <c r="D32" s="8">
        <f t="shared" si="28"/>
        <v>25.415775000000007</v>
      </c>
      <c r="E32" s="8">
        <f t="shared" si="28"/>
        <v>21.829500000000003</v>
      </c>
      <c r="F32" s="8">
        <f t="shared" si="28"/>
        <v>17.463600000000003</v>
      </c>
      <c r="G32" s="8">
        <f t="shared" si="28"/>
        <v>13.409550000000001</v>
      </c>
      <c r="H32" s="8">
        <f t="shared" ref="H32:K32" si="29">8*2.97/2*1.05</f>
        <v>12.474000000000002</v>
      </c>
      <c r="I32" s="8">
        <f t="shared" si="29"/>
        <v>12.474000000000002</v>
      </c>
      <c r="J32" s="8">
        <f t="shared" si="29"/>
        <v>12.474000000000002</v>
      </c>
      <c r="K32" s="8">
        <f t="shared" si="29"/>
        <v>12.474000000000002</v>
      </c>
      <c r="L32" s="26"/>
      <c r="M32" s="1"/>
      <c r="N32" s="1"/>
      <c r="O32" s="1"/>
      <c r="P32" s="1"/>
      <c r="Q32" s="1"/>
    </row>
    <row r="33" spans="1:17" ht="14.1" customHeight="1">
      <c r="A33" s="18" t="s">
        <v>2</v>
      </c>
      <c r="B33" s="13">
        <f>B6+C9+D12+E15+F18+G21+H24+I27+J30+K33</f>
        <v>22.75</v>
      </c>
      <c r="C33" s="13">
        <f>C9+D12+E15+F18+G21+H24+I27+J30+K33</f>
        <v>18.8</v>
      </c>
      <c r="D33" s="13">
        <f>D12+E15+F18+G21+H24+I27+J30+K33</f>
        <v>16.3</v>
      </c>
      <c r="E33" s="13">
        <f>E15+F18+G21+H24+I27+J30+K33</f>
        <v>14.000000000000002</v>
      </c>
      <c r="F33" s="13">
        <f>F18+G21+H24+I27+J30+K33</f>
        <v>11.200000000000001</v>
      </c>
      <c r="G33" s="13">
        <f>G21+H24+I27+J30+K33</f>
        <v>8.6</v>
      </c>
      <c r="H33" s="13">
        <f>H24+I27+J30+K33</f>
        <v>6.1999999999999993</v>
      </c>
      <c r="I33" s="13">
        <f>I27+J30+K33</f>
        <v>3.3</v>
      </c>
      <c r="J33" s="13">
        <f>J30+K33</f>
        <v>2.1</v>
      </c>
      <c r="K33" s="13">
        <v>1.3</v>
      </c>
      <c r="L33" s="27"/>
      <c r="M33" s="1"/>
      <c r="N33" s="1"/>
      <c r="O33" s="1"/>
      <c r="P33" s="1"/>
      <c r="Q33" s="1"/>
    </row>
    <row r="34" spans="1:17" ht="13.5" customHeight="1">
      <c r="A34" s="3" t="s">
        <v>0</v>
      </c>
      <c r="B34" s="7">
        <f t="shared" ref="B34:G34" si="30">B36*2.97*1.05</f>
        <v>73.752525000000006</v>
      </c>
      <c r="C34" s="7">
        <f t="shared" si="30"/>
        <v>61.434450000000005</v>
      </c>
      <c r="D34" s="7">
        <f t="shared" si="30"/>
        <v>53.638200000000005</v>
      </c>
      <c r="E34" s="7">
        <f t="shared" si="30"/>
        <v>46.465650000000011</v>
      </c>
      <c r="F34" s="7">
        <f t="shared" si="30"/>
        <v>37.733850000000004</v>
      </c>
      <c r="G34" s="7">
        <f t="shared" si="30"/>
        <v>29.625750000000004</v>
      </c>
      <c r="H34" s="7">
        <f t="shared" ref="H34:L34" si="31">8*2.97*1.05</f>
        <v>24.948000000000004</v>
      </c>
      <c r="I34" s="7">
        <f t="shared" si="31"/>
        <v>24.948000000000004</v>
      </c>
      <c r="J34" s="7">
        <f t="shared" si="31"/>
        <v>24.948000000000004</v>
      </c>
      <c r="K34" s="7">
        <f t="shared" si="31"/>
        <v>24.948000000000004</v>
      </c>
      <c r="L34" s="7">
        <f t="shared" si="31"/>
        <v>24.948000000000004</v>
      </c>
      <c r="M34" s="19" t="s">
        <v>16</v>
      </c>
    </row>
    <row r="35" spans="1:17" ht="13.5" customHeight="1">
      <c r="A35" s="4" t="s">
        <v>1</v>
      </c>
      <c r="B35" s="8">
        <f t="shared" ref="B35:G35" si="32">B36*2.97/2*1.05</f>
        <v>36.876262500000003</v>
      </c>
      <c r="C35" s="8">
        <f t="shared" si="32"/>
        <v>30.717225000000003</v>
      </c>
      <c r="D35" s="8">
        <f t="shared" si="32"/>
        <v>26.819100000000002</v>
      </c>
      <c r="E35" s="8">
        <f t="shared" si="32"/>
        <v>23.232825000000005</v>
      </c>
      <c r="F35" s="8">
        <f t="shared" si="32"/>
        <v>18.866925000000002</v>
      </c>
      <c r="G35" s="8">
        <f t="shared" si="32"/>
        <v>14.812875000000002</v>
      </c>
      <c r="H35" s="8">
        <f t="shared" ref="H35:L35" si="33">8*2.97/2*1.05</f>
        <v>12.474000000000002</v>
      </c>
      <c r="I35" s="8">
        <f t="shared" si="33"/>
        <v>12.474000000000002</v>
      </c>
      <c r="J35" s="8">
        <f t="shared" si="33"/>
        <v>12.474000000000002</v>
      </c>
      <c r="K35" s="8">
        <f t="shared" si="33"/>
        <v>12.474000000000002</v>
      </c>
      <c r="L35" s="8">
        <f t="shared" si="33"/>
        <v>12.474000000000002</v>
      </c>
      <c r="M35" s="20"/>
      <c r="N35" s="1"/>
    </row>
    <row r="36" spans="1:17" ht="13.5" customHeight="1">
      <c r="A36" s="18" t="s">
        <v>2</v>
      </c>
      <c r="B36" s="13">
        <f>B6+C9+D12+E15+F18+G21+H24+I27+J30+K33+L36</f>
        <v>23.65</v>
      </c>
      <c r="C36" s="13">
        <f>C9+D12+E15+F18+G21+H24+I27+J30+K33+L36</f>
        <v>19.7</v>
      </c>
      <c r="D36" s="13">
        <f>D12+E15+F18+G21+H24+I27+J30+K33+L36</f>
        <v>17.2</v>
      </c>
      <c r="E36" s="13">
        <f>E15+F18+G21+H24+I27+J30+K33+L36</f>
        <v>14.900000000000002</v>
      </c>
      <c r="F36" s="13">
        <f>F18+G21+H24+I27+J30+K33+L36</f>
        <v>12.100000000000001</v>
      </c>
      <c r="G36" s="13">
        <f>G21+H24+I27+J30+K33+L36</f>
        <v>9.5</v>
      </c>
      <c r="H36" s="13">
        <f>H24+I27+J30+K33+L36</f>
        <v>7.1</v>
      </c>
      <c r="I36" s="13">
        <f>I27+J30+K33+L36</f>
        <v>4.2</v>
      </c>
      <c r="J36" s="13">
        <f>J30+K33+L36</f>
        <v>3</v>
      </c>
      <c r="K36" s="13">
        <f>K33+L36</f>
        <v>2.2000000000000002</v>
      </c>
      <c r="L36" s="13">
        <v>0.9</v>
      </c>
      <c r="M36" s="21"/>
    </row>
    <row r="37" spans="1:17">
      <c r="A37" s="15"/>
      <c r="M37" s="15"/>
    </row>
  </sheetData>
  <mergeCells count="13">
    <mergeCell ref="A1:A3"/>
    <mergeCell ref="B1:B3"/>
    <mergeCell ref="E10:E12"/>
    <mergeCell ref="H19:H21"/>
    <mergeCell ref="I22:I24"/>
    <mergeCell ref="M34:M36"/>
    <mergeCell ref="F13:F15"/>
    <mergeCell ref="G16:G18"/>
    <mergeCell ref="D7:D9"/>
    <mergeCell ref="C4:C6"/>
    <mergeCell ref="J25:J27"/>
    <mergeCell ref="K28:K30"/>
    <mergeCell ref="L31:L33"/>
  </mergeCells>
  <phoneticPr fontId="3" type="noConversion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0779(現金刷卡價)</vt:lpstr>
    </vt:vector>
  </TitlesOfParts>
  <Company>南投汽車客運股份有限公司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</dc:creator>
  <cp:lastModifiedBy>員林客運</cp:lastModifiedBy>
  <cp:lastPrinted>2017-05-05T02:19:18Z</cp:lastPrinted>
  <dcterms:created xsi:type="dcterms:W3CDTF">2017-02-16T06:04:43Z</dcterms:created>
  <dcterms:modified xsi:type="dcterms:W3CDTF">2017-12-27T02:42:03Z</dcterms:modified>
</cp:coreProperties>
</file>